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1.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2.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mc:AlternateContent xmlns:mc="http://schemas.openxmlformats.org/markup-compatibility/2006">
    <mc:Choice Requires="x15">
      <x15ac:absPath xmlns:x15ac="http://schemas.microsoft.com/office/spreadsheetml/2010/11/ac" url="G:\Unidades compartidas\PR0\03_En_Curso\MED_reIMPULSE\03_Tareas\WP34_Fine-tuning\1_New_tools\Financial schemes tools\"/>
    </mc:Choice>
  </mc:AlternateContent>
  <xr:revisionPtr revIDLastSave="0" documentId="13_ncr:1_{4F343B65-26B9-4FC0-9DD7-63F488867E28}" xr6:coauthVersionLast="47" xr6:coauthVersionMax="47" xr10:uidLastSave="{00000000-0000-0000-0000-000000000000}"/>
  <bookViews>
    <workbookView xWindow="28680" yWindow="-120" windowWidth="19440" windowHeight="15000" tabRatio="811" xr2:uid="{00000000-000D-0000-FFFF-FFFF00000000}"/>
  </bookViews>
  <sheets>
    <sheet name="Cover" sheetId="33" r:id="rId1"/>
    <sheet name="Instructions" sheetId="32" r:id="rId2"/>
    <sheet name="Hypotheses" sheetId="4" r:id="rId3"/>
    <sheet name="Comb1 All in one loan + W" sheetId="5" r:id="rId4"/>
    <sheet name="Comb1 One loan + W per year" sheetId="7" r:id="rId5"/>
    <sheet name="Comb 1 Comparison" sheetId="10" r:id="rId6"/>
    <sheet name="Comb2 All in one loan + W" sheetId="23" r:id="rId7"/>
    <sheet name="Comb2 One loan + W per year" sheetId="24" r:id="rId8"/>
    <sheet name="Comb 2 Comparison" sheetId="25" r:id="rId9"/>
    <sheet name="Comb3 All in one loan + W" sheetId="26" r:id="rId10"/>
    <sheet name="Comb3 One loan + W per year" sheetId="27" r:id="rId11"/>
    <sheet name="Comb 3 Comparison" sheetId="28" r:id="rId12"/>
    <sheet name="Comb 1, 2, 3 Comparison" sheetId="30" r:id="rId13"/>
  </sheets>
  <definedNames>
    <definedName name="_xlnm.Print_Area" localSheetId="1">Instructions!$B$2:$B$39</definedName>
    <definedName name="Cham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504" i="4" l="1"/>
  <c r="AL504" i="4"/>
  <c r="AM504" i="4"/>
  <c r="AN504" i="4"/>
  <c r="AO504" i="4"/>
  <c r="AP504" i="4"/>
  <c r="AK503" i="4"/>
  <c r="AL503" i="4"/>
  <c r="AM503" i="4"/>
  <c r="AN503" i="4"/>
  <c r="AO503" i="4"/>
  <c r="AP503" i="4"/>
  <c r="AJ499" i="4"/>
  <c r="AK499" i="4"/>
  <c r="AL499" i="4"/>
  <c r="AM499" i="4"/>
  <c r="AN499" i="4"/>
  <c r="AO499" i="4"/>
  <c r="AJ498" i="4"/>
  <c r="AK498" i="4"/>
  <c r="AL498" i="4"/>
  <c r="AM498" i="4"/>
  <c r="AN498" i="4"/>
  <c r="AO498" i="4"/>
  <c r="AI494" i="4"/>
  <c r="AJ494" i="4"/>
  <c r="AK494" i="4"/>
  <c r="AL494" i="4"/>
  <c r="AM494" i="4"/>
  <c r="AN494" i="4"/>
  <c r="AI493" i="4"/>
  <c r="AJ493" i="4"/>
  <c r="AK493" i="4"/>
  <c r="AL493" i="4"/>
  <c r="AM493" i="4"/>
  <c r="AN493" i="4"/>
  <c r="AH489" i="4"/>
  <c r="AI489" i="4"/>
  <c r="AJ489" i="4"/>
  <c r="AK489" i="4"/>
  <c r="AL489" i="4"/>
  <c r="AM489" i="4"/>
  <c r="AH488" i="4"/>
  <c r="AI488" i="4"/>
  <c r="AJ488" i="4"/>
  <c r="AK488" i="4"/>
  <c r="AL488" i="4"/>
  <c r="AM488" i="4"/>
  <c r="AG484" i="4"/>
  <c r="AH484" i="4"/>
  <c r="AI484" i="4"/>
  <c r="AJ484" i="4"/>
  <c r="AK484" i="4"/>
  <c r="AL484" i="4"/>
  <c r="AF479" i="4"/>
  <c r="AG479" i="4"/>
  <c r="AH479" i="4"/>
  <c r="AI479" i="4"/>
  <c r="AJ479" i="4"/>
  <c r="AK479" i="4"/>
  <c r="AF478" i="4"/>
  <c r="AG478" i="4"/>
  <c r="AH478" i="4"/>
  <c r="AI478" i="4"/>
  <c r="AJ478" i="4"/>
  <c r="AK478" i="4"/>
  <c r="AJ475" i="4"/>
  <c r="AE474" i="4"/>
  <c r="AF474" i="4"/>
  <c r="AG474" i="4"/>
  <c r="AH474" i="4"/>
  <c r="AI474" i="4"/>
  <c r="AJ474" i="4"/>
  <c r="AE473" i="4"/>
  <c r="AF473" i="4"/>
  <c r="AG473" i="4"/>
  <c r="AH473" i="4"/>
  <c r="AI473" i="4"/>
  <c r="AJ473" i="4"/>
  <c r="AD469" i="4"/>
  <c r="AE469" i="4"/>
  <c r="AF469" i="4"/>
  <c r="AG469" i="4"/>
  <c r="AH469" i="4"/>
  <c r="AI469" i="4"/>
  <c r="AD468" i="4"/>
  <c r="AE468" i="4"/>
  <c r="AF468" i="4"/>
  <c r="AG468" i="4"/>
  <c r="AH468" i="4"/>
  <c r="AI468" i="4"/>
  <c r="AC464" i="4"/>
  <c r="AD464" i="4"/>
  <c r="AE464" i="4"/>
  <c r="AF464" i="4"/>
  <c r="AG464" i="4"/>
  <c r="AH464" i="4"/>
  <c r="AC463" i="4"/>
  <c r="AD463" i="4"/>
  <c r="AE463" i="4"/>
  <c r="AF463" i="4"/>
  <c r="AG463" i="4"/>
  <c r="AH463" i="4"/>
  <c r="AB459" i="4"/>
  <c r="AC459" i="4"/>
  <c r="AD459" i="4"/>
  <c r="AE459" i="4"/>
  <c r="AF459" i="4"/>
  <c r="AG459" i="4"/>
  <c r="AB458" i="4"/>
  <c r="AC458" i="4"/>
  <c r="AD458" i="4"/>
  <c r="AE458" i="4"/>
  <c r="AF458" i="4"/>
  <c r="AG458" i="4"/>
  <c r="AA454" i="4"/>
  <c r="AB454" i="4"/>
  <c r="AC454" i="4"/>
  <c r="AD454" i="4"/>
  <c r="AE454" i="4"/>
  <c r="AF454" i="4"/>
  <c r="AA453" i="4"/>
  <c r="AB453" i="4"/>
  <c r="AC453" i="4"/>
  <c r="AD453" i="4"/>
  <c r="AE453" i="4"/>
  <c r="AF453" i="4"/>
  <c r="Z449" i="4"/>
  <c r="AA449" i="4"/>
  <c r="AB449" i="4"/>
  <c r="AC449" i="4"/>
  <c r="AD449" i="4"/>
  <c r="AE449" i="4"/>
  <c r="Z448" i="4"/>
  <c r="AA448" i="4"/>
  <c r="AB448" i="4"/>
  <c r="AC448" i="4"/>
  <c r="AD448" i="4"/>
  <c r="AE448" i="4"/>
  <c r="Y444" i="4"/>
  <c r="Z444" i="4"/>
  <c r="AA444" i="4"/>
  <c r="AB444" i="4"/>
  <c r="AC444" i="4"/>
  <c r="AD444" i="4"/>
  <c r="Y443" i="4"/>
  <c r="Z443" i="4"/>
  <c r="AA443" i="4"/>
  <c r="AB443" i="4"/>
  <c r="AC443" i="4"/>
  <c r="AD443" i="4"/>
  <c r="X439" i="4"/>
  <c r="Y439" i="4"/>
  <c r="Z439" i="4"/>
  <c r="AA439" i="4"/>
  <c r="AB439" i="4"/>
  <c r="X438" i="4"/>
  <c r="Y438" i="4"/>
  <c r="Z438" i="4"/>
  <c r="AA438" i="4"/>
  <c r="AB438" i="4"/>
  <c r="AC438" i="4"/>
  <c r="W434" i="4"/>
  <c r="X434" i="4"/>
  <c r="Y434" i="4"/>
  <c r="Z434" i="4"/>
  <c r="AA434" i="4"/>
  <c r="AB434" i="4"/>
  <c r="W433" i="4"/>
  <c r="X433" i="4"/>
  <c r="Y433" i="4"/>
  <c r="Z433" i="4"/>
  <c r="AA433" i="4"/>
  <c r="AB433" i="4"/>
  <c r="V429" i="4"/>
  <c r="W429" i="4"/>
  <c r="X429" i="4"/>
  <c r="Y429" i="4"/>
  <c r="Z429" i="4"/>
  <c r="AA429" i="4"/>
  <c r="V428" i="4"/>
  <c r="W428" i="4"/>
  <c r="X428" i="4"/>
  <c r="Y428" i="4"/>
  <c r="Z428" i="4"/>
  <c r="AA428" i="4"/>
  <c r="U424" i="4"/>
  <c r="V424" i="4"/>
  <c r="W424" i="4"/>
  <c r="X424" i="4"/>
  <c r="Y424" i="4"/>
  <c r="Z424" i="4"/>
  <c r="U423" i="4"/>
  <c r="V423" i="4"/>
  <c r="W423" i="4"/>
  <c r="X423" i="4"/>
  <c r="Y423" i="4"/>
  <c r="Z423" i="4"/>
  <c r="T419" i="4"/>
  <c r="U419" i="4"/>
  <c r="V419" i="4"/>
  <c r="W419" i="4"/>
  <c r="X419" i="4"/>
  <c r="Y419" i="4"/>
  <c r="T418" i="4"/>
  <c r="U418" i="4"/>
  <c r="V418" i="4"/>
  <c r="W418" i="4"/>
  <c r="X418" i="4"/>
  <c r="Y418" i="4"/>
  <c r="S414" i="4"/>
  <c r="T414" i="4"/>
  <c r="U414" i="4"/>
  <c r="V414" i="4"/>
  <c r="W414" i="4"/>
  <c r="X414" i="4"/>
  <c r="S413" i="4"/>
  <c r="T413" i="4"/>
  <c r="U413" i="4"/>
  <c r="V413" i="4"/>
  <c r="W413" i="4"/>
  <c r="X413" i="4"/>
  <c r="R407" i="4"/>
  <c r="S407" i="4"/>
  <c r="T407" i="4"/>
  <c r="U407" i="4"/>
  <c r="V407" i="4"/>
  <c r="W407" i="4"/>
  <c r="R408" i="4"/>
  <c r="S408" i="4"/>
  <c r="T408" i="4"/>
  <c r="U408" i="4"/>
  <c r="V408" i="4"/>
  <c r="W408" i="4"/>
  <c r="AK370" i="4"/>
  <c r="AL370" i="4"/>
  <c r="AM370" i="4"/>
  <c r="AN370" i="4"/>
  <c r="AO370" i="4"/>
  <c r="AP370" i="4"/>
  <c r="AK369" i="4"/>
  <c r="AL369" i="4"/>
  <c r="AM369" i="4"/>
  <c r="AN369" i="4"/>
  <c r="AO369" i="4"/>
  <c r="AP369" i="4"/>
  <c r="AJ365" i="4"/>
  <c r="AK365" i="4"/>
  <c r="AL365" i="4"/>
  <c r="AM365" i="4"/>
  <c r="AN365" i="4"/>
  <c r="AO365" i="4"/>
  <c r="AJ364" i="4"/>
  <c r="AK364" i="4"/>
  <c r="AL364" i="4"/>
  <c r="AM364" i="4"/>
  <c r="AN364" i="4"/>
  <c r="AO364" i="4"/>
  <c r="AI360" i="4"/>
  <c r="AJ360" i="4"/>
  <c r="AK360" i="4"/>
  <c r="AL360" i="4"/>
  <c r="AM360" i="4"/>
  <c r="AN360" i="4"/>
  <c r="AI359" i="4"/>
  <c r="AJ359" i="4"/>
  <c r="AK359" i="4"/>
  <c r="AL359" i="4"/>
  <c r="AM359" i="4"/>
  <c r="AN359" i="4"/>
  <c r="AH355" i="4"/>
  <c r="AI355" i="4"/>
  <c r="AJ355" i="4"/>
  <c r="AK355" i="4"/>
  <c r="AL355" i="4"/>
  <c r="AM355" i="4"/>
  <c r="AH354" i="4"/>
  <c r="AI354" i="4"/>
  <c r="AJ354" i="4"/>
  <c r="AK354" i="4"/>
  <c r="AL354" i="4"/>
  <c r="AM354" i="4"/>
  <c r="AG350" i="4"/>
  <c r="AH350" i="4"/>
  <c r="AI350" i="4"/>
  <c r="AJ350" i="4"/>
  <c r="AK350" i="4"/>
  <c r="AL350" i="4"/>
  <c r="AG349" i="4"/>
  <c r="AH349" i="4"/>
  <c r="AI349" i="4"/>
  <c r="AJ349" i="4"/>
  <c r="AK349" i="4"/>
  <c r="AL349" i="4"/>
  <c r="AF345" i="4"/>
  <c r="AG345" i="4"/>
  <c r="AH345" i="4"/>
  <c r="AI345" i="4"/>
  <c r="AJ345" i="4"/>
  <c r="AK345" i="4"/>
  <c r="AF344" i="4"/>
  <c r="AG344" i="4"/>
  <c r="AH344" i="4"/>
  <c r="AI344" i="4"/>
  <c r="AJ344" i="4"/>
  <c r="AK344" i="4"/>
  <c r="AE340" i="4"/>
  <c r="AF340" i="4"/>
  <c r="AG340" i="4"/>
  <c r="AH340" i="4"/>
  <c r="AI340" i="4"/>
  <c r="AJ340" i="4"/>
  <c r="AE339" i="4"/>
  <c r="AF339" i="4"/>
  <c r="AG339" i="4"/>
  <c r="AH339" i="4"/>
  <c r="AI339" i="4"/>
  <c r="AJ339" i="4"/>
  <c r="AD335" i="4"/>
  <c r="AE335" i="4"/>
  <c r="AF335" i="4"/>
  <c r="AG335" i="4"/>
  <c r="AH335" i="4"/>
  <c r="AI335" i="4"/>
  <c r="AD334" i="4"/>
  <c r="AE334" i="4"/>
  <c r="AF334" i="4"/>
  <c r="AG334" i="4"/>
  <c r="AH334" i="4"/>
  <c r="AI334" i="4"/>
  <c r="AC330" i="4"/>
  <c r="AD330" i="4"/>
  <c r="AE330" i="4"/>
  <c r="AF330" i="4"/>
  <c r="AG330" i="4"/>
  <c r="AH330" i="4"/>
  <c r="AC329" i="4"/>
  <c r="AD329" i="4"/>
  <c r="AE329" i="4"/>
  <c r="AF329" i="4"/>
  <c r="AG329" i="4"/>
  <c r="AH329" i="4"/>
  <c r="AB325" i="4"/>
  <c r="AC325" i="4"/>
  <c r="AD325" i="4"/>
  <c r="AE325" i="4"/>
  <c r="AF325" i="4"/>
  <c r="AG325" i="4"/>
  <c r="AB324" i="4"/>
  <c r="AC324" i="4"/>
  <c r="AD324" i="4"/>
  <c r="AE324" i="4"/>
  <c r="AF324" i="4"/>
  <c r="AG324" i="4"/>
  <c r="AA320" i="4"/>
  <c r="AB320" i="4"/>
  <c r="AC320" i="4"/>
  <c r="AD320" i="4"/>
  <c r="AE320" i="4"/>
  <c r="AF320" i="4"/>
  <c r="AA319" i="4"/>
  <c r="AB319" i="4"/>
  <c r="AC319" i="4"/>
  <c r="AD319" i="4"/>
  <c r="AE319" i="4"/>
  <c r="AF319" i="4"/>
  <c r="Z315" i="4"/>
  <c r="AA315" i="4"/>
  <c r="AB315" i="4"/>
  <c r="AC315" i="4"/>
  <c r="AD315" i="4"/>
  <c r="AE315" i="4"/>
  <c r="Z314" i="4"/>
  <c r="AA314" i="4"/>
  <c r="AB314" i="4"/>
  <c r="AC314" i="4"/>
  <c r="AD314" i="4"/>
  <c r="AE314" i="4"/>
  <c r="Y310" i="4"/>
  <c r="Z310" i="4"/>
  <c r="AA310" i="4"/>
  <c r="AB310" i="4"/>
  <c r="AC310" i="4"/>
  <c r="AD310" i="4"/>
  <c r="Y309" i="4"/>
  <c r="Z309" i="4"/>
  <c r="AA309" i="4"/>
  <c r="AB309" i="4"/>
  <c r="AC309" i="4"/>
  <c r="AD309" i="4"/>
  <c r="X305" i="4"/>
  <c r="Y305" i="4"/>
  <c r="Z305" i="4"/>
  <c r="AA305" i="4"/>
  <c r="AB305" i="4"/>
  <c r="AC305" i="4"/>
  <c r="X304" i="4"/>
  <c r="Y304" i="4"/>
  <c r="Z304" i="4"/>
  <c r="AA304" i="4"/>
  <c r="AB304" i="4"/>
  <c r="AC304" i="4"/>
  <c r="W300" i="4"/>
  <c r="X300" i="4"/>
  <c r="Y300" i="4"/>
  <c r="Z300" i="4"/>
  <c r="AA300" i="4"/>
  <c r="AB300" i="4"/>
  <c r="W299" i="4"/>
  <c r="X299" i="4"/>
  <c r="Y299" i="4"/>
  <c r="Z299" i="4"/>
  <c r="AA299" i="4"/>
  <c r="AB299" i="4"/>
  <c r="V295" i="4"/>
  <c r="W295" i="4"/>
  <c r="X295" i="4"/>
  <c r="Y295" i="4"/>
  <c r="Z295" i="4"/>
  <c r="AA295" i="4"/>
  <c r="V294" i="4"/>
  <c r="W294" i="4"/>
  <c r="X294" i="4"/>
  <c r="Y294" i="4"/>
  <c r="Z294" i="4"/>
  <c r="AA294" i="4"/>
  <c r="U290" i="4"/>
  <c r="V290" i="4"/>
  <c r="W290" i="4"/>
  <c r="X290" i="4"/>
  <c r="Y290" i="4"/>
  <c r="Z290" i="4"/>
  <c r="U289" i="4"/>
  <c r="V289" i="4"/>
  <c r="W289" i="4"/>
  <c r="X289" i="4"/>
  <c r="Y289" i="4"/>
  <c r="Z289" i="4"/>
  <c r="T285" i="4"/>
  <c r="U285" i="4"/>
  <c r="V285" i="4"/>
  <c r="W285" i="4"/>
  <c r="X285" i="4"/>
  <c r="Y285" i="4"/>
  <c r="T284" i="4"/>
  <c r="U284" i="4"/>
  <c r="V284" i="4"/>
  <c r="W284" i="4"/>
  <c r="X284" i="4"/>
  <c r="Y284" i="4"/>
  <c r="S280" i="4"/>
  <c r="T280" i="4"/>
  <c r="U280" i="4"/>
  <c r="V280" i="4"/>
  <c r="W280" i="4"/>
  <c r="X280" i="4"/>
  <c r="S279" i="4"/>
  <c r="T279" i="4"/>
  <c r="U279" i="4"/>
  <c r="V279" i="4"/>
  <c r="W279" i="4"/>
  <c r="X279" i="4"/>
  <c r="R274" i="4"/>
  <c r="S274" i="4"/>
  <c r="T274" i="4"/>
  <c r="U274" i="4"/>
  <c r="V274" i="4"/>
  <c r="W274" i="4"/>
  <c r="R273" i="4"/>
  <c r="S273" i="4"/>
  <c r="T273" i="4"/>
  <c r="U273" i="4"/>
  <c r="V273" i="4"/>
  <c r="W273" i="4"/>
  <c r="D276" i="4"/>
  <c r="D21" i="4"/>
  <c r="D22" i="4"/>
  <c r="D91" i="4"/>
  <c r="D409" i="4" s="1"/>
  <c r="E75" i="4"/>
  <c r="F75" i="4" s="1"/>
  <c r="G75" i="4" s="1"/>
  <c r="H75" i="4" s="1"/>
  <c r="I75" i="4" s="1"/>
  <c r="J75" i="4" s="1"/>
  <c r="K75" i="4" s="1"/>
  <c r="L75" i="4" s="1"/>
  <c r="M75" i="4" s="1"/>
  <c r="N75" i="4" s="1"/>
  <c r="O75" i="4" s="1"/>
  <c r="P75" i="4" s="1"/>
  <c r="Q75" i="4" s="1"/>
  <c r="R75" i="4" s="1"/>
  <c r="S75" i="4" s="1"/>
  <c r="T75" i="4" s="1"/>
  <c r="U75" i="4" s="1"/>
  <c r="V75" i="4" s="1"/>
  <c r="W75" i="4" s="1"/>
  <c r="X75" i="4" s="1"/>
  <c r="Y75" i="4" s="1"/>
  <c r="Z75" i="4" s="1"/>
  <c r="AA75" i="4" s="1"/>
  <c r="AB75" i="4" s="1"/>
  <c r="AC75" i="4" s="1"/>
  <c r="AD75" i="4" s="1"/>
  <c r="AE75" i="4" s="1"/>
  <c r="AF75" i="4" s="1"/>
  <c r="AG75" i="4" s="1"/>
  <c r="AH75" i="4" s="1"/>
  <c r="AI75" i="4" s="1"/>
  <c r="AJ75" i="4" s="1"/>
  <c r="AK75" i="4" s="1"/>
  <c r="AL75" i="4" s="1"/>
  <c r="AM75" i="4" s="1"/>
  <c r="AN75" i="4" s="1"/>
  <c r="AO75" i="4" s="1"/>
  <c r="AP75" i="4" s="1"/>
  <c r="E74" i="4"/>
  <c r="F74" i="4" s="1"/>
  <c r="G74" i="4" s="1"/>
  <c r="H74" i="4" s="1"/>
  <c r="I74" i="4" s="1"/>
  <c r="J74" i="4" s="1"/>
  <c r="K74" i="4" s="1"/>
  <c r="L74" i="4" s="1"/>
  <c r="M74" i="4" s="1"/>
  <c r="N74" i="4" s="1"/>
  <c r="O74" i="4" s="1"/>
  <c r="P74" i="4" s="1"/>
  <c r="Q74" i="4" s="1"/>
  <c r="R74" i="4" s="1"/>
  <c r="S74" i="4" s="1"/>
  <c r="T74" i="4" s="1"/>
  <c r="U74" i="4" s="1"/>
  <c r="V74" i="4" s="1"/>
  <c r="W74" i="4" s="1"/>
  <c r="X74" i="4" s="1"/>
  <c r="Y74" i="4" s="1"/>
  <c r="Z74" i="4" s="1"/>
  <c r="AA74" i="4" s="1"/>
  <c r="AB74" i="4" s="1"/>
  <c r="AC74" i="4" s="1"/>
  <c r="AD74" i="4" s="1"/>
  <c r="AE74" i="4" s="1"/>
  <c r="AF74" i="4" s="1"/>
  <c r="AG74" i="4" s="1"/>
  <c r="AH74" i="4" s="1"/>
  <c r="AI74" i="4" s="1"/>
  <c r="AJ74" i="4" s="1"/>
  <c r="AK74" i="4" s="1"/>
  <c r="AL74" i="4" s="1"/>
  <c r="AM74" i="4" s="1"/>
  <c r="AN74" i="4" s="1"/>
  <c r="AO74" i="4" s="1"/>
  <c r="AP74" i="4" s="1"/>
  <c r="E73" i="4"/>
  <c r="E91" i="4" s="1"/>
  <c r="E72" i="4"/>
  <c r="F72" i="4" s="1"/>
  <c r="G72" i="4" s="1"/>
  <c r="H72" i="4" s="1"/>
  <c r="I72" i="4" s="1"/>
  <c r="J72" i="4" s="1"/>
  <c r="K72" i="4" s="1"/>
  <c r="L72" i="4" s="1"/>
  <c r="M72" i="4" s="1"/>
  <c r="N72" i="4" s="1"/>
  <c r="O72" i="4" s="1"/>
  <c r="P72" i="4" s="1"/>
  <c r="Q72" i="4" s="1"/>
  <c r="R72" i="4" s="1"/>
  <c r="S72" i="4" s="1"/>
  <c r="T72" i="4" s="1"/>
  <c r="U72" i="4" s="1"/>
  <c r="V72" i="4" s="1"/>
  <c r="W72" i="4" s="1"/>
  <c r="X72" i="4" s="1"/>
  <c r="Y72" i="4" s="1"/>
  <c r="Z72" i="4" s="1"/>
  <c r="AA72" i="4" s="1"/>
  <c r="AB72" i="4" s="1"/>
  <c r="AC72" i="4" s="1"/>
  <c r="AD72" i="4" s="1"/>
  <c r="AE72" i="4" s="1"/>
  <c r="AF72" i="4" s="1"/>
  <c r="AG72" i="4" s="1"/>
  <c r="AH72" i="4" s="1"/>
  <c r="AI72" i="4" s="1"/>
  <c r="AJ72" i="4" s="1"/>
  <c r="AK72" i="4" s="1"/>
  <c r="AL72" i="4" s="1"/>
  <c r="AM72" i="4" s="1"/>
  <c r="AN72" i="4" s="1"/>
  <c r="AO72" i="4" s="1"/>
  <c r="AP72" i="4" s="1"/>
  <c r="D70" i="4"/>
  <c r="D275" i="4" s="1"/>
  <c r="E54" i="4"/>
  <c r="E53" i="4"/>
  <c r="F53" i="4" s="1"/>
  <c r="E52" i="4"/>
  <c r="F52" i="4" s="1"/>
  <c r="E51" i="4"/>
  <c r="F51" i="4" s="1"/>
  <c r="G51" i="4" s="1"/>
  <c r="H51" i="4" s="1"/>
  <c r="I51" i="4" s="1"/>
  <c r="J51" i="4" s="1"/>
  <c r="K51" i="4" s="1"/>
  <c r="L51" i="4" s="1"/>
  <c r="M51" i="4" s="1"/>
  <c r="N51" i="4" s="1"/>
  <c r="O51" i="4" s="1"/>
  <c r="P51" i="4" s="1"/>
  <c r="Q51" i="4" s="1"/>
  <c r="R51" i="4" s="1"/>
  <c r="S51" i="4" s="1"/>
  <c r="T51" i="4" s="1"/>
  <c r="U51" i="4" s="1"/>
  <c r="V51" i="4" s="1"/>
  <c r="W51" i="4" s="1"/>
  <c r="X51" i="4" s="1"/>
  <c r="Y51" i="4" s="1"/>
  <c r="Z51" i="4" s="1"/>
  <c r="AA51" i="4" s="1"/>
  <c r="AB51" i="4" s="1"/>
  <c r="AC51" i="4" s="1"/>
  <c r="AD51" i="4" s="1"/>
  <c r="AE51" i="4" s="1"/>
  <c r="AF51" i="4" s="1"/>
  <c r="AG51" i="4" s="1"/>
  <c r="AH51" i="4" s="1"/>
  <c r="AI51" i="4" s="1"/>
  <c r="AJ51" i="4" s="1"/>
  <c r="AK51" i="4" s="1"/>
  <c r="AL51" i="4" s="1"/>
  <c r="AM51" i="4" s="1"/>
  <c r="AN51" i="4" s="1"/>
  <c r="AO51" i="4" s="1"/>
  <c r="AP51" i="4" s="1"/>
  <c r="X94" i="4"/>
  <c r="X95" i="4"/>
  <c r="X96" i="4"/>
  <c r="X97" i="4"/>
  <c r="D98" i="4"/>
  <c r="E98" i="4"/>
  <c r="F98" i="4"/>
  <c r="G98" i="4"/>
  <c r="H98" i="4"/>
  <c r="I98" i="4"/>
  <c r="J98" i="4"/>
  <c r="K98" i="4"/>
  <c r="L98" i="4"/>
  <c r="M98" i="4"/>
  <c r="N98" i="4"/>
  <c r="O98" i="4"/>
  <c r="P98" i="4"/>
  <c r="Q98" i="4"/>
  <c r="R98" i="4"/>
  <c r="S98" i="4"/>
  <c r="T98" i="4"/>
  <c r="U98" i="4"/>
  <c r="V98" i="4"/>
  <c r="W98" i="4"/>
  <c r="D99" i="4"/>
  <c r="E99" i="4"/>
  <c r="F99" i="4"/>
  <c r="G99" i="4"/>
  <c r="H99" i="4"/>
  <c r="I99" i="4"/>
  <c r="J99" i="4"/>
  <c r="K99" i="4"/>
  <c r="L99" i="4"/>
  <c r="M99" i="4"/>
  <c r="N99" i="4"/>
  <c r="O99" i="4"/>
  <c r="P99" i="4"/>
  <c r="Q99" i="4"/>
  <c r="R99" i="4"/>
  <c r="S99" i="4"/>
  <c r="T99" i="4"/>
  <c r="U99" i="4"/>
  <c r="V99" i="4"/>
  <c r="W99" i="4"/>
  <c r="R107" i="4"/>
  <c r="S107" i="4"/>
  <c r="T107" i="4"/>
  <c r="U107" i="4"/>
  <c r="V107" i="4"/>
  <c r="W107" i="4"/>
  <c r="R108" i="4"/>
  <c r="S108" i="4"/>
  <c r="T108" i="4"/>
  <c r="U108" i="4"/>
  <c r="V108" i="4"/>
  <c r="W108" i="4"/>
  <c r="F276" i="4" l="1"/>
  <c r="I22" i="4"/>
  <c r="G22" i="4"/>
  <c r="K22" i="4"/>
  <c r="R22" i="4"/>
  <c r="N21" i="4"/>
  <c r="E275" i="4"/>
  <c r="F275" i="4"/>
  <c r="H22" i="4"/>
  <c r="E409" i="4"/>
  <c r="E415" i="4" s="1"/>
  <c r="F415" i="4" s="1"/>
  <c r="U21" i="4"/>
  <c r="E276" i="4"/>
  <c r="F21" i="4"/>
  <c r="M21" i="4"/>
  <c r="W22" i="4"/>
  <c r="V22" i="4"/>
  <c r="P22" i="4"/>
  <c r="M22" i="4"/>
  <c r="J22" i="4"/>
  <c r="L22" i="4"/>
  <c r="Q22" i="4"/>
  <c r="U22" i="4"/>
  <c r="O22" i="4"/>
  <c r="T22" i="4"/>
  <c r="N22" i="4"/>
  <c r="S22" i="4"/>
  <c r="K21" i="4"/>
  <c r="S21" i="4"/>
  <c r="L21" i="4"/>
  <c r="T21" i="4"/>
  <c r="V21" i="4"/>
  <c r="I21" i="4"/>
  <c r="Q21" i="4"/>
  <c r="F22" i="4"/>
  <c r="G21" i="4"/>
  <c r="O21" i="4"/>
  <c r="W21" i="4"/>
  <c r="H21" i="4"/>
  <c r="P21" i="4"/>
  <c r="J21" i="4"/>
  <c r="R21" i="4"/>
  <c r="E22" i="4"/>
  <c r="E21" i="4"/>
  <c r="F73" i="4"/>
  <c r="F409" i="4" s="1"/>
  <c r="S119" i="4"/>
  <c r="E70" i="4"/>
  <c r="G52" i="4"/>
  <c r="G276" i="4" s="1"/>
  <c r="F70" i="4"/>
  <c r="G53" i="4"/>
  <c r="F54" i="4"/>
  <c r="X99" i="4"/>
  <c r="T119" i="4"/>
  <c r="R119" i="4"/>
  <c r="X98" i="4"/>
  <c r="U119" i="4"/>
  <c r="G275" i="4" l="1"/>
  <c r="F91" i="4"/>
  <c r="F420" i="4" s="1"/>
  <c r="G420" i="4" s="1"/>
  <c r="G415" i="4"/>
  <c r="H415" i="4" s="1"/>
  <c r="I415" i="4" s="1"/>
  <c r="J415" i="4" s="1"/>
  <c r="K415" i="4" s="1"/>
  <c r="L415" i="4" s="1"/>
  <c r="M415" i="4" s="1"/>
  <c r="N415" i="4" s="1"/>
  <c r="O415" i="4" s="1"/>
  <c r="P415" i="4" s="1"/>
  <c r="Q415" i="4" s="1"/>
  <c r="R415" i="4" s="1"/>
  <c r="S415" i="4" s="1"/>
  <c r="T415" i="4" s="1"/>
  <c r="U415" i="4" s="1"/>
  <c r="V415" i="4" s="1"/>
  <c r="W415" i="4" s="1"/>
  <c r="X415" i="4" s="1"/>
  <c r="G73" i="4"/>
  <c r="G54" i="4"/>
  <c r="H53" i="4"/>
  <c r="H52" i="4"/>
  <c r="G70" i="4"/>
  <c r="G91" i="4" l="1"/>
  <c r="G425" i="4" s="1"/>
  <c r="H425" i="4" s="1"/>
  <c r="G409" i="4"/>
  <c r="H276" i="4"/>
  <c r="H275" i="4"/>
  <c r="H420" i="4"/>
  <c r="I420" i="4" s="1"/>
  <c r="J420" i="4" s="1"/>
  <c r="K420" i="4" s="1"/>
  <c r="L420" i="4" s="1"/>
  <c r="M420" i="4" s="1"/>
  <c r="N420" i="4" s="1"/>
  <c r="O420" i="4" s="1"/>
  <c r="P420" i="4" s="1"/>
  <c r="Q420" i="4" s="1"/>
  <c r="R420" i="4" s="1"/>
  <c r="S420" i="4" s="1"/>
  <c r="T420" i="4" s="1"/>
  <c r="U420" i="4" s="1"/>
  <c r="V420" i="4" s="1"/>
  <c r="W420" i="4" s="1"/>
  <c r="X420" i="4" s="1"/>
  <c r="Y420" i="4" s="1"/>
  <c r="H73" i="4"/>
  <c r="I73" i="4"/>
  <c r="I53" i="4"/>
  <c r="I52" i="4"/>
  <c r="H70" i="4"/>
  <c r="H54" i="4"/>
  <c r="I425" i="4" l="1"/>
  <c r="J425" i="4" s="1"/>
  <c r="K425" i="4" s="1"/>
  <c r="L425" i="4" s="1"/>
  <c r="M425" i="4" s="1"/>
  <c r="N425" i="4" s="1"/>
  <c r="O425" i="4" s="1"/>
  <c r="P425" i="4" s="1"/>
  <c r="Q425" i="4" s="1"/>
  <c r="R425" i="4" s="1"/>
  <c r="S425" i="4" s="1"/>
  <c r="T425" i="4" s="1"/>
  <c r="U425" i="4" s="1"/>
  <c r="V425" i="4" s="1"/>
  <c r="W425" i="4" s="1"/>
  <c r="X425" i="4" s="1"/>
  <c r="Y425" i="4" s="1"/>
  <c r="Z425" i="4" s="1"/>
  <c r="H409" i="4"/>
  <c r="I409" i="4"/>
  <c r="I276" i="4"/>
  <c r="I275" i="4"/>
  <c r="H91" i="4"/>
  <c r="H430" i="4" s="1"/>
  <c r="I430" i="4" s="1"/>
  <c r="J73" i="4"/>
  <c r="I91" i="4"/>
  <c r="J53" i="4"/>
  <c r="I54" i="4"/>
  <c r="J52" i="4"/>
  <c r="I70" i="4"/>
  <c r="I435" i="4" l="1"/>
  <c r="J435" i="4" s="1"/>
  <c r="J430" i="4"/>
  <c r="K430" i="4" s="1"/>
  <c r="L430" i="4" s="1"/>
  <c r="M430" i="4" s="1"/>
  <c r="N430" i="4" s="1"/>
  <c r="O430" i="4" s="1"/>
  <c r="P430" i="4" s="1"/>
  <c r="Q430" i="4" s="1"/>
  <c r="R430" i="4" s="1"/>
  <c r="S430" i="4" s="1"/>
  <c r="T430" i="4" s="1"/>
  <c r="U430" i="4" s="1"/>
  <c r="V430" i="4" s="1"/>
  <c r="W430" i="4" s="1"/>
  <c r="X430" i="4" s="1"/>
  <c r="Y430" i="4" s="1"/>
  <c r="Z430" i="4" s="1"/>
  <c r="AA430" i="4" s="1"/>
  <c r="J276" i="4"/>
  <c r="J275" i="4"/>
  <c r="J409" i="4"/>
  <c r="K73" i="4"/>
  <c r="J91" i="4"/>
  <c r="K53" i="4"/>
  <c r="J54" i="4"/>
  <c r="K52" i="4"/>
  <c r="J70" i="4"/>
  <c r="K409" i="4" l="1"/>
  <c r="K276" i="4"/>
  <c r="K275" i="4"/>
  <c r="J440" i="4"/>
  <c r="K440" i="4" s="1"/>
  <c r="K435" i="4"/>
  <c r="L435" i="4" s="1"/>
  <c r="M435" i="4" s="1"/>
  <c r="N435" i="4" s="1"/>
  <c r="O435" i="4" s="1"/>
  <c r="P435" i="4" s="1"/>
  <c r="Q435" i="4" s="1"/>
  <c r="R435" i="4" s="1"/>
  <c r="S435" i="4" s="1"/>
  <c r="T435" i="4" s="1"/>
  <c r="U435" i="4" s="1"/>
  <c r="V435" i="4" s="1"/>
  <c r="W435" i="4" s="1"/>
  <c r="X435" i="4" s="1"/>
  <c r="Y435" i="4" s="1"/>
  <c r="Z435" i="4" s="1"/>
  <c r="AA435" i="4" s="1"/>
  <c r="AB435" i="4" s="1"/>
  <c r="L73" i="4"/>
  <c r="K91" i="4"/>
  <c r="K54" i="4"/>
  <c r="L53" i="4"/>
  <c r="L52" i="4"/>
  <c r="K70" i="4"/>
  <c r="L409" i="4" l="1"/>
  <c r="L440" i="4"/>
  <c r="M440" i="4" s="1"/>
  <c r="N440" i="4" s="1"/>
  <c r="O440" i="4" s="1"/>
  <c r="P440" i="4" s="1"/>
  <c r="Q440" i="4" s="1"/>
  <c r="R440" i="4" s="1"/>
  <c r="S440" i="4" s="1"/>
  <c r="T440" i="4" s="1"/>
  <c r="U440" i="4" s="1"/>
  <c r="V440" i="4" s="1"/>
  <c r="W440" i="4" s="1"/>
  <c r="X440" i="4" s="1"/>
  <c r="Y440" i="4" s="1"/>
  <c r="Z440" i="4" s="1"/>
  <c r="AA440" i="4" s="1"/>
  <c r="AB440" i="4" s="1"/>
  <c r="AC440" i="4" s="1"/>
  <c r="K445" i="4"/>
  <c r="L445" i="4" s="1"/>
  <c r="L276" i="4"/>
  <c r="L275" i="4"/>
  <c r="M73" i="4"/>
  <c r="L91" i="4"/>
  <c r="M53" i="4"/>
  <c r="L54" i="4"/>
  <c r="M52" i="4"/>
  <c r="L70" i="4"/>
  <c r="M409" i="4" l="1"/>
  <c r="M445" i="4"/>
  <c r="N445" i="4" s="1"/>
  <c r="O445" i="4" s="1"/>
  <c r="P445" i="4" s="1"/>
  <c r="Q445" i="4" s="1"/>
  <c r="R445" i="4" s="1"/>
  <c r="S445" i="4" s="1"/>
  <c r="T445" i="4" s="1"/>
  <c r="U445" i="4" s="1"/>
  <c r="V445" i="4" s="1"/>
  <c r="W445" i="4" s="1"/>
  <c r="X445" i="4" s="1"/>
  <c r="Y445" i="4" s="1"/>
  <c r="Z445" i="4" s="1"/>
  <c r="AA445" i="4" s="1"/>
  <c r="AB445" i="4" s="1"/>
  <c r="AC445" i="4" s="1"/>
  <c r="AD445" i="4" s="1"/>
  <c r="L450" i="4"/>
  <c r="M450" i="4" s="1"/>
  <c r="M276" i="4"/>
  <c r="M275" i="4"/>
  <c r="N73" i="4"/>
  <c r="M91" i="4"/>
  <c r="N52" i="4"/>
  <c r="M70" i="4"/>
  <c r="M54" i="4"/>
  <c r="N53" i="4"/>
  <c r="N276" i="4" l="1"/>
  <c r="N275" i="4"/>
  <c r="N409" i="4"/>
  <c r="M455" i="4"/>
  <c r="N455" i="4" s="1"/>
  <c r="N450" i="4"/>
  <c r="O450" i="4" s="1"/>
  <c r="P450" i="4" s="1"/>
  <c r="Q450" i="4" s="1"/>
  <c r="R450" i="4" s="1"/>
  <c r="S450" i="4" s="1"/>
  <c r="T450" i="4" s="1"/>
  <c r="U450" i="4" s="1"/>
  <c r="V450" i="4" s="1"/>
  <c r="W450" i="4" s="1"/>
  <c r="X450" i="4" s="1"/>
  <c r="Y450" i="4" s="1"/>
  <c r="Z450" i="4" s="1"/>
  <c r="AA450" i="4" s="1"/>
  <c r="AB450" i="4" s="1"/>
  <c r="AC450" i="4" s="1"/>
  <c r="AD450" i="4" s="1"/>
  <c r="AE450" i="4" s="1"/>
  <c r="O73" i="4"/>
  <c r="N91" i="4"/>
  <c r="N54" i="4"/>
  <c r="O53" i="4"/>
  <c r="O52" i="4"/>
  <c r="N70" i="4"/>
  <c r="O276" i="4" l="1"/>
  <c r="O275" i="4"/>
  <c r="O409" i="4"/>
  <c r="N460" i="4"/>
  <c r="O460" i="4" s="1"/>
  <c r="O455" i="4"/>
  <c r="P455" i="4" s="1"/>
  <c r="Q455" i="4" s="1"/>
  <c r="R455" i="4" s="1"/>
  <c r="S455" i="4" s="1"/>
  <c r="T455" i="4" s="1"/>
  <c r="U455" i="4" s="1"/>
  <c r="V455" i="4" s="1"/>
  <c r="W455" i="4" s="1"/>
  <c r="X455" i="4" s="1"/>
  <c r="Y455" i="4" s="1"/>
  <c r="Z455" i="4" s="1"/>
  <c r="AA455" i="4" s="1"/>
  <c r="AB455" i="4" s="1"/>
  <c r="AC455" i="4" s="1"/>
  <c r="AD455" i="4" s="1"/>
  <c r="AE455" i="4" s="1"/>
  <c r="AF455" i="4" s="1"/>
  <c r="P73" i="4"/>
  <c r="O91" i="4"/>
  <c r="P52" i="4"/>
  <c r="O70" i="4"/>
  <c r="O54" i="4"/>
  <c r="P53" i="4"/>
  <c r="P276" i="4" l="1"/>
  <c r="P275" i="4"/>
  <c r="P409" i="4"/>
  <c r="O465" i="4"/>
  <c r="P465" i="4" s="1"/>
  <c r="P460" i="4"/>
  <c r="Q460" i="4" s="1"/>
  <c r="R460" i="4" s="1"/>
  <c r="S460" i="4" s="1"/>
  <c r="T460" i="4" s="1"/>
  <c r="U460" i="4" s="1"/>
  <c r="V460" i="4" s="1"/>
  <c r="W460" i="4" s="1"/>
  <c r="X460" i="4" s="1"/>
  <c r="Y460" i="4" s="1"/>
  <c r="Z460" i="4" s="1"/>
  <c r="AA460" i="4" s="1"/>
  <c r="AB460" i="4" s="1"/>
  <c r="AC460" i="4" s="1"/>
  <c r="AD460" i="4" s="1"/>
  <c r="AE460" i="4" s="1"/>
  <c r="AF460" i="4" s="1"/>
  <c r="AG460" i="4" s="1"/>
  <c r="Q73" i="4"/>
  <c r="P91" i="4"/>
  <c r="Q53" i="4"/>
  <c r="P54" i="4"/>
  <c r="Q52" i="4"/>
  <c r="P70" i="4"/>
  <c r="Q409" i="4" l="1"/>
  <c r="Q465" i="4"/>
  <c r="R465" i="4" s="1"/>
  <c r="S465" i="4" s="1"/>
  <c r="T465" i="4" s="1"/>
  <c r="U465" i="4" s="1"/>
  <c r="V465" i="4" s="1"/>
  <c r="W465" i="4" s="1"/>
  <c r="X465" i="4" s="1"/>
  <c r="Y465" i="4" s="1"/>
  <c r="Z465" i="4" s="1"/>
  <c r="AA465" i="4" s="1"/>
  <c r="AB465" i="4" s="1"/>
  <c r="AC465" i="4" s="1"/>
  <c r="AD465" i="4" s="1"/>
  <c r="AE465" i="4" s="1"/>
  <c r="AF465" i="4" s="1"/>
  <c r="AG465" i="4" s="1"/>
  <c r="AH465" i="4" s="1"/>
  <c r="P470" i="4"/>
  <c r="Q470" i="4" s="1"/>
  <c r="Q276" i="4"/>
  <c r="Q275" i="4"/>
  <c r="R73" i="4"/>
  <c r="Q91" i="4"/>
  <c r="Q54" i="4"/>
  <c r="R52" i="4"/>
  <c r="Q70" i="4"/>
  <c r="R53" i="4"/>
  <c r="S53" i="4" s="1"/>
  <c r="T53" i="4" s="1"/>
  <c r="U53" i="4" s="1"/>
  <c r="V53" i="4" s="1"/>
  <c r="W53" i="4" s="1"/>
  <c r="X53" i="4" s="1"/>
  <c r="Y53" i="4" s="1"/>
  <c r="Z53" i="4" s="1"/>
  <c r="AA53" i="4" s="1"/>
  <c r="AB53" i="4" s="1"/>
  <c r="AC53" i="4" s="1"/>
  <c r="AD53" i="4" s="1"/>
  <c r="AE53" i="4" s="1"/>
  <c r="AF53" i="4" s="1"/>
  <c r="AG53" i="4" s="1"/>
  <c r="AH53" i="4" s="1"/>
  <c r="AI53" i="4" s="1"/>
  <c r="AJ53" i="4" s="1"/>
  <c r="AK53" i="4" s="1"/>
  <c r="AL53" i="4" s="1"/>
  <c r="AM53" i="4" s="1"/>
  <c r="AN53" i="4" s="1"/>
  <c r="AO53" i="4" s="1"/>
  <c r="AP53" i="4" s="1"/>
  <c r="R409" i="4" l="1"/>
  <c r="Q475" i="4"/>
  <c r="R470" i="4"/>
  <c r="R276" i="4"/>
  <c r="R275" i="4"/>
  <c r="S73" i="4"/>
  <c r="R91" i="4"/>
  <c r="S52" i="4"/>
  <c r="R70" i="4"/>
  <c r="R54" i="4"/>
  <c r="S54" i="4" s="1"/>
  <c r="T54" i="4" s="1"/>
  <c r="U54" i="4" s="1"/>
  <c r="V54" i="4" s="1"/>
  <c r="W54" i="4" s="1"/>
  <c r="X54" i="4" s="1"/>
  <c r="Y54" i="4" s="1"/>
  <c r="Z54" i="4" s="1"/>
  <c r="AA54" i="4" s="1"/>
  <c r="AB54" i="4" s="1"/>
  <c r="AC54" i="4" s="1"/>
  <c r="AD54" i="4" s="1"/>
  <c r="AE54" i="4" s="1"/>
  <c r="AF54" i="4" s="1"/>
  <c r="AG54" i="4" s="1"/>
  <c r="AH54" i="4" s="1"/>
  <c r="AI54" i="4" s="1"/>
  <c r="AJ54" i="4" s="1"/>
  <c r="AK54" i="4" s="1"/>
  <c r="AL54" i="4" s="1"/>
  <c r="AM54" i="4" s="1"/>
  <c r="AN54" i="4" s="1"/>
  <c r="AO54" i="4" s="1"/>
  <c r="AP54" i="4" s="1"/>
  <c r="S276" i="4" l="1"/>
  <c r="S275" i="4"/>
  <c r="S409" i="4"/>
  <c r="S470" i="4"/>
  <c r="R475" i="4"/>
  <c r="R480" i="4" s="1"/>
  <c r="S480" i="4" s="1"/>
  <c r="T73" i="4"/>
  <c r="S91" i="4"/>
  <c r="T52" i="4"/>
  <c r="S70" i="4"/>
  <c r="T409" i="4" l="1"/>
  <c r="T276" i="4"/>
  <c r="T275" i="4"/>
  <c r="S485" i="4"/>
  <c r="T485" i="4" s="1"/>
  <c r="T480" i="4"/>
  <c r="U480" i="4" s="1"/>
  <c r="V480" i="4" s="1"/>
  <c r="W480" i="4" s="1"/>
  <c r="X480" i="4" s="1"/>
  <c r="Y480" i="4" s="1"/>
  <c r="Z480" i="4" s="1"/>
  <c r="AA480" i="4" s="1"/>
  <c r="AB480" i="4" s="1"/>
  <c r="AC480" i="4" s="1"/>
  <c r="AD480" i="4" s="1"/>
  <c r="AE480" i="4" s="1"/>
  <c r="AF480" i="4" s="1"/>
  <c r="AG480" i="4" s="1"/>
  <c r="AH480" i="4" s="1"/>
  <c r="AI480" i="4" s="1"/>
  <c r="AJ480" i="4" s="1"/>
  <c r="AK480" i="4" s="1"/>
  <c r="T470" i="4"/>
  <c r="S475" i="4"/>
  <c r="U73" i="4"/>
  <c r="T91" i="4"/>
  <c r="U52" i="4"/>
  <c r="T70" i="4"/>
  <c r="U470" i="4" l="1"/>
  <c r="T475" i="4"/>
  <c r="T490" i="4"/>
  <c r="U490" i="4" s="1"/>
  <c r="U485" i="4"/>
  <c r="V485" i="4" s="1"/>
  <c r="W485" i="4" s="1"/>
  <c r="X485" i="4" s="1"/>
  <c r="Y485" i="4" s="1"/>
  <c r="Z485" i="4" s="1"/>
  <c r="AA485" i="4" s="1"/>
  <c r="AB485" i="4" s="1"/>
  <c r="AC485" i="4" s="1"/>
  <c r="AD485" i="4" s="1"/>
  <c r="AE485" i="4" s="1"/>
  <c r="AF485" i="4" s="1"/>
  <c r="AG485" i="4" s="1"/>
  <c r="AH485" i="4" s="1"/>
  <c r="AI485" i="4" s="1"/>
  <c r="AJ485" i="4" s="1"/>
  <c r="AK485" i="4" s="1"/>
  <c r="AL485" i="4" s="1"/>
  <c r="U276" i="4"/>
  <c r="U275" i="4"/>
  <c r="U409" i="4"/>
  <c r="V73" i="4"/>
  <c r="U91" i="4"/>
  <c r="V52" i="4"/>
  <c r="U70" i="4"/>
  <c r="V276" i="4" l="1"/>
  <c r="V275" i="4"/>
  <c r="V409" i="4"/>
  <c r="V470" i="4"/>
  <c r="U475" i="4"/>
  <c r="U495" i="4"/>
  <c r="V495" i="4" s="1"/>
  <c r="V490" i="4"/>
  <c r="W490" i="4" s="1"/>
  <c r="X490" i="4" s="1"/>
  <c r="Y490" i="4" s="1"/>
  <c r="Z490" i="4" s="1"/>
  <c r="AA490" i="4" s="1"/>
  <c r="AB490" i="4" s="1"/>
  <c r="AC490" i="4" s="1"/>
  <c r="AD490" i="4" s="1"/>
  <c r="AE490" i="4" s="1"/>
  <c r="AF490" i="4" s="1"/>
  <c r="AG490" i="4" s="1"/>
  <c r="AH490" i="4" s="1"/>
  <c r="AI490" i="4" s="1"/>
  <c r="AJ490" i="4" s="1"/>
  <c r="AK490" i="4" s="1"/>
  <c r="AL490" i="4" s="1"/>
  <c r="AM490" i="4" s="1"/>
  <c r="W73" i="4"/>
  <c r="V91" i="4"/>
  <c r="W52" i="4"/>
  <c r="V70" i="4"/>
  <c r="W409" i="4" l="1"/>
  <c r="V500" i="4"/>
  <c r="W500" i="4" s="1"/>
  <c r="W495" i="4"/>
  <c r="X495" i="4" s="1"/>
  <c r="Y495" i="4" s="1"/>
  <c r="Z495" i="4" s="1"/>
  <c r="AA495" i="4" s="1"/>
  <c r="AB495" i="4" s="1"/>
  <c r="AC495" i="4" s="1"/>
  <c r="AD495" i="4" s="1"/>
  <c r="AE495" i="4" s="1"/>
  <c r="AF495" i="4" s="1"/>
  <c r="AG495" i="4" s="1"/>
  <c r="AH495" i="4" s="1"/>
  <c r="AI495" i="4" s="1"/>
  <c r="AJ495" i="4" s="1"/>
  <c r="AK495" i="4" s="1"/>
  <c r="AL495" i="4" s="1"/>
  <c r="AM495" i="4" s="1"/>
  <c r="AN495" i="4" s="1"/>
  <c r="W470" i="4"/>
  <c r="V475" i="4"/>
  <c r="W276" i="4"/>
  <c r="W275" i="4"/>
  <c r="X73" i="4"/>
  <c r="Y73" i="4" s="1"/>
  <c r="Z73" i="4" s="1"/>
  <c r="AA73" i="4" s="1"/>
  <c r="AB73" i="4" s="1"/>
  <c r="AC73" i="4" s="1"/>
  <c r="AD73" i="4" s="1"/>
  <c r="AE73" i="4" s="1"/>
  <c r="AF73" i="4" s="1"/>
  <c r="AG73" i="4" s="1"/>
  <c r="AH73" i="4" s="1"/>
  <c r="AI73" i="4" s="1"/>
  <c r="AJ73" i="4" s="1"/>
  <c r="AK73" i="4" s="1"/>
  <c r="AL73" i="4" s="1"/>
  <c r="AM73" i="4" s="1"/>
  <c r="AN73" i="4" s="1"/>
  <c r="AO73" i="4" s="1"/>
  <c r="AP73" i="4" s="1"/>
  <c r="W91" i="4"/>
  <c r="X52" i="4"/>
  <c r="Y52" i="4" s="1"/>
  <c r="Z52" i="4" s="1"/>
  <c r="AA52" i="4" s="1"/>
  <c r="AB52" i="4" s="1"/>
  <c r="AC52" i="4" s="1"/>
  <c r="AD52" i="4" s="1"/>
  <c r="AE52" i="4" s="1"/>
  <c r="AF52" i="4" s="1"/>
  <c r="AG52" i="4" s="1"/>
  <c r="AH52" i="4" s="1"/>
  <c r="AI52" i="4" s="1"/>
  <c r="AJ52" i="4" s="1"/>
  <c r="AK52" i="4" s="1"/>
  <c r="AL52" i="4" s="1"/>
  <c r="AM52" i="4" s="1"/>
  <c r="AN52" i="4" s="1"/>
  <c r="AO52" i="4" s="1"/>
  <c r="AP52" i="4" s="1"/>
  <c r="W70" i="4"/>
  <c r="W505" i="4" l="1"/>
  <c r="X505" i="4" s="1"/>
  <c r="Y505" i="4" s="1"/>
  <c r="Z505" i="4" s="1"/>
  <c r="AA505" i="4" s="1"/>
  <c r="AB505" i="4" s="1"/>
  <c r="AC505" i="4" s="1"/>
  <c r="AD505" i="4" s="1"/>
  <c r="AE505" i="4" s="1"/>
  <c r="AF505" i="4" s="1"/>
  <c r="AG505" i="4" s="1"/>
  <c r="AH505" i="4" s="1"/>
  <c r="AI505" i="4" s="1"/>
  <c r="AJ505" i="4" s="1"/>
  <c r="AK505" i="4" s="1"/>
  <c r="AL505" i="4" s="1"/>
  <c r="AM505" i="4" s="1"/>
  <c r="AN505" i="4" s="1"/>
  <c r="AO505" i="4" s="1"/>
  <c r="AP505" i="4" s="1"/>
  <c r="X500" i="4"/>
  <c r="Y500" i="4" s="1"/>
  <c r="Z500" i="4" s="1"/>
  <c r="AA500" i="4" s="1"/>
  <c r="AB500" i="4" s="1"/>
  <c r="AC500" i="4" s="1"/>
  <c r="AD500" i="4" s="1"/>
  <c r="AE500" i="4" s="1"/>
  <c r="AF500" i="4" s="1"/>
  <c r="AG500" i="4" s="1"/>
  <c r="AH500" i="4" s="1"/>
  <c r="AI500" i="4" s="1"/>
  <c r="AJ500" i="4" s="1"/>
  <c r="AK500" i="4" s="1"/>
  <c r="AL500" i="4" s="1"/>
  <c r="AM500" i="4" s="1"/>
  <c r="AN500" i="4" s="1"/>
  <c r="AO500" i="4" s="1"/>
  <c r="X470" i="4"/>
  <c r="W475" i="4"/>
  <c r="B62" i="30"/>
  <c r="B57" i="30"/>
  <c r="B51" i="30"/>
  <c r="B46" i="30"/>
  <c r="B40" i="30"/>
  <c r="B35" i="30"/>
  <c r="AR13" i="30"/>
  <c r="AR14" i="30"/>
  <c r="AQ20" i="30"/>
  <c r="AQ5" i="30"/>
  <c r="AL13" i="30"/>
  <c r="AL14" i="30"/>
  <c r="AK20" i="30"/>
  <c r="AK5" i="30"/>
  <c r="AF14" i="30"/>
  <c r="AF13" i="30"/>
  <c r="X33" i="26"/>
  <c r="Y33" i="26"/>
  <c r="Z33" i="26"/>
  <c r="AA33" i="26"/>
  <c r="AB33" i="26"/>
  <c r="AC33" i="26"/>
  <c r="AD33" i="26"/>
  <c r="AE33" i="26"/>
  <c r="AF33" i="26"/>
  <c r="AG33" i="26"/>
  <c r="AH33" i="26"/>
  <c r="AI33" i="26"/>
  <c r="AJ33" i="26"/>
  <c r="AK33" i="26"/>
  <c r="AL33" i="26"/>
  <c r="AM33" i="26"/>
  <c r="AN33" i="26"/>
  <c r="AO33" i="26"/>
  <c r="AP33" i="26"/>
  <c r="X34" i="26"/>
  <c r="Y34" i="26"/>
  <c r="Z34" i="26"/>
  <c r="AA34" i="26"/>
  <c r="AB34" i="26"/>
  <c r="AC34" i="26"/>
  <c r="AD34" i="26"/>
  <c r="AE34" i="26"/>
  <c r="AF34" i="26"/>
  <c r="AG34" i="26"/>
  <c r="AH34" i="26"/>
  <c r="AI34" i="26"/>
  <c r="AJ34" i="26"/>
  <c r="AK34" i="26"/>
  <c r="AL34" i="26"/>
  <c r="AM34" i="26"/>
  <c r="AN34" i="26"/>
  <c r="AO34" i="26"/>
  <c r="AP34" i="26"/>
  <c r="B41" i="28"/>
  <c r="B33" i="28"/>
  <c r="AF14" i="28"/>
  <c r="AF13" i="28"/>
  <c r="A1" i="26"/>
  <c r="X33" i="23"/>
  <c r="Y33" i="23"/>
  <c r="Z33" i="23"/>
  <c r="AA33" i="23"/>
  <c r="AB33" i="23"/>
  <c r="AC33" i="23"/>
  <c r="AD33" i="23"/>
  <c r="AE33" i="23"/>
  <c r="AF33" i="23"/>
  <c r="AG33" i="23"/>
  <c r="AH33" i="23"/>
  <c r="AI33" i="23"/>
  <c r="AJ33" i="23"/>
  <c r="AK33" i="23"/>
  <c r="AL33" i="23"/>
  <c r="AM33" i="23"/>
  <c r="AN33" i="23"/>
  <c r="AO33" i="23"/>
  <c r="AP33" i="23"/>
  <c r="X34" i="23"/>
  <c r="Y34" i="23"/>
  <c r="Z34" i="23"/>
  <c r="AA34" i="23"/>
  <c r="AB34" i="23"/>
  <c r="AC34" i="23"/>
  <c r="AD34" i="23"/>
  <c r="AE34" i="23"/>
  <c r="AF34" i="23"/>
  <c r="AG34" i="23"/>
  <c r="AH34" i="23"/>
  <c r="AI34" i="23"/>
  <c r="AJ34" i="23"/>
  <c r="AK34" i="23"/>
  <c r="AL34" i="23"/>
  <c r="AM34" i="23"/>
  <c r="AN34" i="23"/>
  <c r="AO34" i="23"/>
  <c r="AP34" i="23"/>
  <c r="B41" i="25"/>
  <c r="B33" i="25"/>
  <c r="AF14" i="25"/>
  <c r="AF13" i="25"/>
  <c r="A1" i="23"/>
  <c r="R377" i="4"/>
  <c r="R34" i="26" s="1"/>
  <c r="S377" i="4"/>
  <c r="S34" i="26" s="1"/>
  <c r="T377" i="4"/>
  <c r="T34" i="26" s="1"/>
  <c r="U377" i="4"/>
  <c r="U34" i="26" s="1"/>
  <c r="V377" i="4"/>
  <c r="V34" i="26" s="1"/>
  <c r="W377" i="4"/>
  <c r="W34" i="26" s="1"/>
  <c r="R376" i="4"/>
  <c r="R33" i="26" s="1"/>
  <c r="S376" i="4"/>
  <c r="S33" i="26" s="1"/>
  <c r="T376" i="4"/>
  <c r="T33" i="26" s="1"/>
  <c r="U376" i="4"/>
  <c r="U33" i="26" s="1"/>
  <c r="V376" i="4"/>
  <c r="V33" i="26" s="1"/>
  <c r="W376" i="4"/>
  <c r="W33" i="26" s="1"/>
  <c r="AP388" i="4"/>
  <c r="AO388" i="4"/>
  <c r="AN388" i="4"/>
  <c r="AM388" i="4"/>
  <c r="AL388" i="4"/>
  <c r="AK388" i="4"/>
  <c r="AJ388" i="4"/>
  <c r="AI388" i="4"/>
  <c r="AH388" i="4"/>
  <c r="AG388" i="4"/>
  <c r="AF388" i="4"/>
  <c r="AE388" i="4"/>
  <c r="AD388" i="4"/>
  <c r="AC388" i="4"/>
  <c r="AB388" i="4"/>
  <c r="AA388" i="4"/>
  <c r="Z388" i="4"/>
  <c r="Y388" i="4"/>
  <c r="X388" i="4"/>
  <c r="R243" i="4"/>
  <c r="R34" i="23" s="1"/>
  <c r="S243" i="4"/>
  <c r="S34" i="23" s="1"/>
  <c r="T243" i="4"/>
  <c r="T34" i="23" s="1"/>
  <c r="U243" i="4"/>
  <c r="U34" i="23" s="1"/>
  <c r="V243" i="4"/>
  <c r="V34" i="23" s="1"/>
  <c r="W243" i="4"/>
  <c r="W34" i="23" s="1"/>
  <c r="R242" i="4"/>
  <c r="R33" i="23" s="1"/>
  <c r="S242" i="4"/>
  <c r="S33" i="23" s="1"/>
  <c r="T242" i="4"/>
  <c r="T33" i="23" s="1"/>
  <c r="U242" i="4"/>
  <c r="U33" i="23" s="1"/>
  <c r="V242" i="4"/>
  <c r="V33" i="23" s="1"/>
  <c r="W242" i="4"/>
  <c r="W33" i="23" s="1"/>
  <c r="Y470" i="4" l="1"/>
  <c r="X475" i="4"/>
  <c r="S388" i="4"/>
  <c r="T388" i="4"/>
  <c r="W388" i="4"/>
  <c r="V388" i="4"/>
  <c r="R388" i="4"/>
  <c r="U388" i="4"/>
  <c r="AP254" i="4"/>
  <c r="AO254" i="4"/>
  <c r="AN254" i="4"/>
  <c r="AM254" i="4"/>
  <c r="AL254" i="4"/>
  <c r="AK254" i="4"/>
  <c r="AJ254" i="4"/>
  <c r="AI254" i="4"/>
  <c r="AH254" i="4"/>
  <c r="AG254" i="4"/>
  <c r="AF254" i="4"/>
  <c r="AE254" i="4"/>
  <c r="AD254" i="4"/>
  <c r="AC254" i="4"/>
  <c r="AB254" i="4"/>
  <c r="AA254" i="4"/>
  <c r="Z254" i="4"/>
  <c r="Y254" i="4"/>
  <c r="X254" i="4"/>
  <c r="U254" i="4"/>
  <c r="T254" i="4"/>
  <c r="V254" i="4"/>
  <c r="W254" i="4"/>
  <c r="S254" i="4"/>
  <c r="R254" i="4"/>
  <c r="Z470" i="4" l="1"/>
  <c r="Y475" i="4"/>
  <c r="D110" i="4"/>
  <c r="D126" i="4"/>
  <c r="D395" i="4"/>
  <c r="D410" i="4"/>
  <c r="D379" i="4"/>
  <c r="D261" i="4"/>
  <c r="D245" i="4"/>
  <c r="D267" i="4"/>
  <c r="E410" i="4" l="1"/>
  <c r="F410" i="4"/>
  <c r="G410" i="4"/>
  <c r="H410" i="4"/>
  <c r="I410" i="4"/>
  <c r="J410" i="4"/>
  <c r="K410" i="4"/>
  <c r="L410" i="4"/>
  <c r="M410" i="4"/>
  <c r="N410" i="4"/>
  <c r="O410" i="4"/>
  <c r="P410" i="4"/>
  <c r="Q410" i="4"/>
  <c r="R410" i="4"/>
  <c r="S410" i="4"/>
  <c r="T410" i="4"/>
  <c r="U410" i="4"/>
  <c r="V410" i="4"/>
  <c r="W410" i="4"/>
  <c r="AA470" i="4"/>
  <c r="Z475" i="4"/>
  <c r="E110" i="4"/>
  <c r="F110" i="4" s="1"/>
  <c r="G110" i="4" s="1"/>
  <c r="H110" i="4" s="1"/>
  <c r="I110" i="4" s="1"/>
  <c r="J110" i="4" s="1"/>
  <c r="K110" i="4" s="1"/>
  <c r="L110" i="4" s="1"/>
  <c r="M110" i="4" s="1"/>
  <c r="N110" i="4" s="1"/>
  <c r="O110" i="4" s="1"/>
  <c r="P110" i="4" s="1"/>
  <c r="Q110" i="4" s="1"/>
  <c r="R110" i="4" s="1"/>
  <c r="S110" i="4" s="1"/>
  <c r="T110" i="4" s="1"/>
  <c r="U110" i="4" s="1"/>
  <c r="V110" i="4" s="1"/>
  <c r="W110" i="4" s="1"/>
  <c r="X110" i="4" s="1"/>
  <c r="Y110" i="4" s="1"/>
  <c r="Z110" i="4" s="1"/>
  <c r="AA110" i="4" s="1"/>
  <c r="AB110" i="4" s="1"/>
  <c r="AC110" i="4" s="1"/>
  <c r="AD110" i="4" s="1"/>
  <c r="AE110" i="4" s="1"/>
  <c r="AF110" i="4" s="1"/>
  <c r="AG110" i="4" s="1"/>
  <c r="AH110" i="4" s="1"/>
  <c r="AI110" i="4" s="1"/>
  <c r="AJ110" i="4" s="1"/>
  <c r="AK110" i="4" s="1"/>
  <c r="AL110" i="4" s="1"/>
  <c r="AM110" i="4" s="1"/>
  <c r="AN110" i="4" s="1"/>
  <c r="AO110" i="4" s="1"/>
  <c r="AP110" i="4" s="1"/>
  <c r="D116" i="4"/>
  <c r="E126" i="4"/>
  <c r="F126" i="4" s="1"/>
  <c r="G126" i="4" s="1"/>
  <c r="H126" i="4" s="1"/>
  <c r="I126" i="4" s="1"/>
  <c r="J126" i="4" s="1"/>
  <c r="K126" i="4" s="1"/>
  <c r="L126" i="4" s="1"/>
  <c r="M126" i="4" s="1"/>
  <c r="N126" i="4" s="1"/>
  <c r="O126" i="4" s="1"/>
  <c r="P126" i="4" s="1"/>
  <c r="Q126" i="4" s="1"/>
  <c r="R126" i="4" s="1"/>
  <c r="S126" i="4" s="1"/>
  <c r="T126" i="4" s="1"/>
  <c r="U126" i="4" s="1"/>
  <c r="D132" i="4"/>
  <c r="E245" i="4"/>
  <c r="D36" i="23"/>
  <c r="D35" i="25" s="1"/>
  <c r="D36" i="26"/>
  <c r="E379" i="4"/>
  <c r="D385" i="4"/>
  <c r="D36" i="24"/>
  <c r="D42" i="24" s="1"/>
  <c r="E261" i="4"/>
  <c r="D36" i="27"/>
  <c r="D42" i="27" s="1"/>
  <c r="E395" i="4"/>
  <c r="D401" i="4"/>
  <c r="D251" i="4"/>
  <c r="AB470" i="4" l="1"/>
  <c r="AA475" i="4"/>
  <c r="E132" i="4"/>
  <c r="F132" i="4" s="1"/>
  <c r="G132" i="4" s="1"/>
  <c r="H132" i="4" s="1"/>
  <c r="I132" i="4" s="1"/>
  <c r="J132" i="4" s="1"/>
  <c r="K132" i="4" s="1"/>
  <c r="L132" i="4" s="1"/>
  <c r="M132" i="4" s="1"/>
  <c r="N132" i="4" s="1"/>
  <c r="O132" i="4" s="1"/>
  <c r="P132" i="4" s="1"/>
  <c r="Q132" i="4" s="1"/>
  <c r="R132" i="4" s="1"/>
  <c r="S132" i="4" s="1"/>
  <c r="T132" i="4" s="1"/>
  <c r="U132" i="4" s="1"/>
  <c r="D35" i="28"/>
  <c r="D43" i="28" s="1"/>
  <c r="D42" i="26"/>
  <c r="E116" i="4"/>
  <c r="F116" i="4" s="1"/>
  <c r="G116" i="4" s="1"/>
  <c r="H116" i="4" s="1"/>
  <c r="I116" i="4" s="1"/>
  <c r="J116" i="4" s="1"/>
  <c r="K116" i="4" s="1"/>
  <c r="L116" i="4" s="1"/>
  <c r="M116" i="4" s="1"/>
  <c r="N116" i="4" s="1"/>
  <c r="O116" i="4" s="1"/>
  <c r="P116" i="4" s="1"/>
  <c r="Q116" i="4" s="1"/>
  <c r="R116" i="4" s="1"/>
  <c r="S116" i="4" s="1"/>
  <c r="T116" i="4" s="1"/>
  <c r="U116" i="4" s="1"/>
  <c r="E401" i="4"/>
  <c r="E385" i="4"/>
  <c r="E36" i="26"/>
  <c r="E35" i="28" s="1"/>
  <c r="E59" i="30" s="1"/>
  <c r="F379" i="4"/>
  <c r="F261" i="4"/>
  <c r="E36" i="24"/>
  <c r="E42" i="24" s="1"/>
  <c r="D43" i="25"/>
  <c r="D48" i="30"/>
  <c r="D53" i="30" s="1"/>
  <c r="E36" i="27"/>
  <c r="E42" i="27" s="1"/>
  <c r="F395" i="4"/>
  <c r="F245" i="4"/>
  <c r="E36" i="23"/>
  <c r="E35" i="25" s="1"/>
  <c r="E48" i="30" s="1"/>
  <c r="E251" i="4"/>
  <c r="D42" i="23"/>
  <c r="AC470" i="4" l="1"/>
  <c r="AB475" i="4"/>
  <c r="E43" i="28"/>
  <c r="D59" i="30"/>
  <c r="D64" i="30" s="1"/>
  <c r="E64" i="30" s="1"/>
  <c r="E42" i="26"/>
  <c r="G245" i="4"/>
  <c r="F36" i="23"/>
  <c r="F35" i="25" s="1"/>
  <c r="F48" i="30" s="1"/>
  <c r="G395" i="4"/>
  <c r="F36" i="27"/>
  <c r="F42" i="27" s="1"/>
  <c r="F401" i="4"/>
  <c r="E53" i="30"/>
  <c r="G379" i="4"/>
  <c r="F36" i="26"/>
  <c r="F35" i="28" s="1"/>
  <c r="F59" i="30" s="1"/>
  <c r="E43" i="25"/>
  <c r="F251" i="4"/>
  <c r="E42" i="23"/>
  <c r="F385" i="4"/>
  <c r="G261" i="4"/>
  <c r="F36" i="24"/>
  <c r="F42" i="24" s="1"/>
  <c r="B41" i="10"/>
  <c r="B33" i="10"/>
  <c r="A1" i="5"/>
  <c r="D20" i="4"/>
  <c r="C19" i="4"/>
  <c r="X19" i="4" s="1"/>
  <c r="C18" i="4"/>
  <c r="X18" i="4" s="1"/>
  <c r="C17" i="4"/>
  <c r="X17" i="4" s="1"/>
  <c r="C16" i="4"/>
  <c r="X16" i="4" s="1"/>
  <c r="C15" i="4"/>
  <c r="X15" i="4" s="1"/>
  <c r="D49" i="4"/>
  <c r="D36" i="5"/>
  <c r="D37" i="30" s="1"/>
  <c r="D42" i="30" s="1"/>
  <c r="C28" i="4"/>
  <c r="D141" i="4"/>
  <c r="C14" i="4"/>
  <c r="D14" i="4"/>
  <c r="E14" i="4"/>
  <c r="F14" i="4"/>
  <c r="G14" i="4"/>
  <c r="H14" i="4"/>
  <c r="I14" i="4"/>
  <c r="J14" i="4"/>
  <c r="K14" i="4"/>
  <c r="L14" i="4"/>
  <c r="M14" i="4"/>
  <c r="N14" i="4"/>
  <c r="O14" i="4"/>
  <c r="P14" i="4"/>
  <c r="Q14" i="4"/>
  <c r="R14" i="4"/>
  <c r="S14" i="4"/>
  <c r="T14" i="4"/>
  <c r="U14" i="4"/>
  <c r="V14" i="4"/>
  <c r="W14" i="4"/>
  <c r="E31" i="4"/>
  <c r="E30" i="4"/>
  <c r="E20" i="4" s="1"/>
  <c r="E32" i="4"/>
  <c r="F32" i="4" s="1"/>
  <c r="E33" i="4"/>
  <c r="F33" i="4" s="1"/>
  <c r="AF14" i="10"/>
  <c r="AF13" i="10"/>
  <c r="X119" i="4"/>
  <c r="Y119" i="4"/>
  <c r="Z119" i="4"/>
  <c r="AA119" i="4"/>
  <c r="AB119" i="4"/>
  <c r="AC119" i="4"/>
  <c r="AD119" i="4"/>
  <c r="AE119" i="4"/>
  <c r="AF119" i="4"/>
  <c r="AG119" i="4"/>
  <c r="AH119" i="4"/>
  <c r="AI119" i="4"/>
  <c r="AJ119" i="4"/>
  <c r="AK119" i="4"/>
  <c r="AL119" i="4"/>
  <c r="AM119" i="4"/>
  <c r="AN119" i="4"/>
  <c r="AO119" i="4"/>
  <c r="AP119" i="4"/>
  <c r="AD470" i="4" l="1"/>
  <c r="AC475" i="4"/>
  <c r="N24" i="4"/>
  <c r="N25" i="4" s="1"/>
  <c r="N26" i="4" s="1"/>
  <c r="N83" i="4"/>
  <c r="N81" i="4"/>
  <c r="N79" i="4"/>
  <c r="N84" i="4"/>
  <c r="N82" i="4"/>
  <c r="N80" i="4"/>
  <c r="N60" i="4"/>
  <c r="N58" i="4"/>
  <c r="N63" i="4"/>
  <c r="N61" i="4"/>
  <c r="N62" i="4"/>
  <c r="N59" i="4"/>
  <c r="T38" i="4"/>
  <c r="T62" i="4"/>
  <c r="T61" i="4"/>
  <c r="T83" i="4"/>
  <c r="T81" i="4"/>
  <c r="T79" i="4"/>
  <c r="T58" i="4"/>
  <c r="T59" i="4"/>
  <c r="T82" i="4"/>
  <c r="T60" i="4"/>
  <c r="T84" i="4"/>
  <c r="T80" i="4"/>
  <c r="T63" i="4"/>
  <c r="L24" i="4"/>
  <c r="L25" i="4" s="1"/>
  <c r="L26" i="4" s="1"/>
  <c r="L83" i="4"/>
  <c r="L81" i="4"/>
  <c r="L79" i="4"/>
  <c r="L82" i="4"/>
  <c r="L80" i="4"/>
  <c r="L84" i="4"/>
  <c r="L58" i="4"/>
  <c r="L62" i="4"/>
  <c r="L63" i="4"/>
  <c r="L61" i="4"/>
  <c r="L60" i="4"/>
  <c r="L59" i="4"/>
  <c r="D84" i="4"/>
  <c r="D82" i="4"/>
  <c r="D80" i="4"/>
  <c r="D62" i="4"/>
  <c r="D60" i="4"/>
  <c r="D81" i="4"/>
  <c r="D79" i="4"/>
  <c r="D63" i="4"/>
  <c r="D61" i="4"/>
  <c r="D83" i="4"/>
  <c r="D58" i="4"/>
  <c r="D59" i="4"/>
  <c r="S42" i="4"/>
  <c r="S58" i="4"/>
  <c r="S62" i="4"/>
  <c r="S83" i="4"/>
  <c r="S81" i="4"/>
  <c r="S59" i="4"/>
  <c r="S60" i="4"/>
  <c r="S84" i="4"/>
  <c r="S82" i="4"/>
  <c r="S80" i="4"/>
  <c r="S61" i="4"/>
  <c r="S79" i="4"/>
  <c r="S63" i="4"/>
  <c r="K24" i="4"/>
  <c r="K25" i="4" s="1"/>
  <c r="K26" i="4" s="1"/>
  <c r="K79" i="4"/>
  <c r="K84" i="4"/>
  <c r="K82" i="4"/>
  <c r="K80" i="4"/>
  <c r="K83" i="4"/>
  <c r="K81" i="4"/>
  <c r="K60" i="4"/>
  <c r="K58" i="4"/>
  <c r="K62" i="4"/>
  <c r="K63" i="4"/>
  <c r="K61" i="4"/>
  <c r="K59" i="4"/>
  <c r="V39" i="4"/>
  <c r="V63" i="4"/>
  <c r="V62" i="4"/>
  <c r="V61" i="4"/>
  <c r="V83" i="4"/>
  <c r="V81" i="4"/>
  <c r="V79" i="4"/>
  <c r="V59" i="4"/>
  <c r="V58" i="4"/>
  <c r="V60" i="4"/>
  <c r="V84" i="4"/>
  <c r="V82" i="4"/>
  <c r="V80" i="4"/>
  <c r="R42" i="4"/>
  <c r="R59" i="4"/>
  <c r="R60" i="4"/>
  <c r="R84" i="4"/>
  <c r="R82" i="4"/>
  <c r="R80" i="4"/>
  <c r="R63" i="4"/>
  <c r="R58" i="4"/>
  <c r="R62" i="4"/>
  <c r="R61" i="4"/>
  <c r="R83" i="4"/>
  <c r="R81" i="4"/>
  <c r="R79" i="4"/>
  <c r="J24" i="4"/>
  <c r="J25" i="4" s="1"/>
  <c r="J26" i="4" s="1"/>
  <c r="J84" i="4"/>
  <c r="J82" i="4"/>
  <c r="J80" i="4"/>
  <c r="J83" i="4"/>
  <c r="J81" i="4"/>
  <c r="J79" i="4"/>
  <c r="J62" i="4"/>
  <c r="J63" i="4"/>
  <c r="J61" i="4"/>
  <c r="J60" i="4"/>
  <c r="J58" i="4"/>
  <c r="J59" i="4"/>
  <c r="Q24" i="4"/>
  <c r="Q25" i="4" s="1"/>
  <c r="Q26" i="4" s="1"/>
  <c r="Q81" i="4"/>
  <c r="Q84" i="4"/>
  <c r="Q82" i="4"/>
  <c r="Q80" i="4"/>
  <c r="Q83" i="4"/>
  <c r="Q79" i="4"/>
  <c r="Q62" i="4"/>
  <c r="Q63" i="4"/>
  <c r="Q60" i="4"/>
  <c r="Q61" i="4"/>
  <c r="Q58" i="4"/>
  <c r="Q59" i="4"/>
  <c r="I24" i="4"/>
  <c r="I25" i="4" s="1"/>
  <c r="I26" i="4" s="1"/>
  <c r="I83" i="4"/>
  <c r="I79" i="4"/>
  <c r="I84" i="4"/>
  <c r="I82" i="4"/>
  <c r="I80" i="4"/>
  <c r="I81" i="4"/>
  <c r="I58" i="4"/>
  <c r="I62" i="4"/>
  <c r="I61" i="4"/>
  <c r="I63" i="4"/>
  <c r="I60" i="4"/>
  <c r="I59" i="4"/>
  <c r="F24" i="4"/>
  <c r="F25" i="4" s="1"/>
  <c r="F26" i="4" s="1"/>
  <c r="F62" i="4"/>
  <c r="F83" i="4"/>
  <c r="F81" i="4"/>
  <c r="F79" i="4"/>
  <c r="F63" i="4"/>
  <c r="F61" i="4"/>
  <c r="F84" i="4"/>
  <c r="F82" i="4"/>
  <c r="F80" i="4"/>
  <c r="F60" i="4"/>
  <c r="F58" i="4"/>
  <c r="F59" i="4"/>
  <c r="P24" i="4"/>
  <c r="P25" i="4" s="1"/>
  <c r="P26" i="4" s="1"/>
  <c r="P84" i="4"/>
  <c r="P82" i="4"/>
  <c r="P80" i="4"/>
  <c r="P81" i="4"/>
  <c r="P83" i="4"/>
  <c r="P79" i="4"/>
  <c r="P60" i="4"/>
  <c r="P63" i="4"/>
  <c r="P61" i="4"/>
  <c r="P62" i="4"/>
  <c r="P58" i="4"/>
  <c r="P59" i="4"/>
  <c r="H24" i="4"/>
  <c r="H25" i="4" s="1"/>
  <c r="H26" i="4" s="1"/>
  <c r="H84" i="4"/>
  <c r="H82" i="4"/>
  <c r="H80" i="4"/>
  <c r="H79" i="4"/>
  <c r="H83" i="4"/>
  <c r="H81" i="4"/>
  <c r="H60" i="4"/>
  <c r="H63" i="4"/>
  <c r="H58" i="4"/>
  <c r="H61" i="4"/>
  <c r="H62" i="4"/>
  <c r="H59" i="4"/>
  <c r="U40" i="4"/>
  <c r="U63" i="4"/>
  <c r="U60" i="4"/>
  <c r="U62" i="4"/>
  <c r="U61" i="4"/>
  <c r="U83" i="4"/>
  <c r="U81" i="4"/>
  <c r="U79" i="4"/>
  <c r="U58" i="4"/>
  <c r="U82" i="4"/>
  <c r="U59" i="4"/>
  <c r="U84" i="4"/>
  <c r="U80" i="4"/>
  <c r="W42" i="4"/>
  <c r="W58" i="4"/>
  <c r="W59" i="4"/>
  <c r="W80" i="4"/>
  <c r="W63" i="4"/>
  <c r="W62" i="4"/>
  <c r="W61" i="4"/>
  <c r="W83" i="4"/>
  <c r="W81" i="4"/>
  <c r="W79" i="4"/>
  <c r="W60" i="4"/>
  <c r="W84" i="4"/>
  <c r="W82" i="4"/>
  <c r="O24" i="4"/>
  <c r="O25" i="4" s="1"/>
  <c r="O26" i="4" s="1"/>
  <c r="O82" i="4"/>
  <c r="O83" i="4"/>
  <c r="O81" i="4"/>
  <c r="O79" i="4"/>
  <c r="O80" i="4"/>
  <c r="O84" i="4"/>
  <c r="O63" i="4"/>
  <c r="O61" i="4"/>
  <c r="O60" i="4"/>
  <c r="O62" i="4"/>
  <c r="O58" i="4"/>
  <c r="O59" i="4"/>
  <c r="G24" i="4"/>
  <c r="G25" i="4" s="1"/>
  <c r="G26" i="4" s="1"/>
  <c r="G83" i="4"/>
  <c r="G81" i="4"/>
  <c r="G79" i="4"/>
  <c r="G84" i="4"/>
  <c r="G82" i="4"/>
  <c r="G80" i="4"/>
  <c r="G60" i="4"/>
  <c r="G58" i="4"/>
  <c r="G63" i="4"/>
  <c r="G61" i="4"/>
  <c r="G62" i="4"/>
  <c r="G59" i="4"/>
  <c r="M24" i="4"/>
  <c r="M25" i="4" s="1"/>
  <c r="M26" i="4" s="1"/>
  <c r="M82" i="4"/>
  <c r="M80" i="4"/>
  <c r="M83" i="4"/>
  <c r="M81" i="4"/>
  <c r="M79" i="4"/>
  <c r="M84" i="4"/>
  <c r="M61" i="4"/>
  <c r="M63" i="4"/>
  <c r="M60" i="4"/>
  <c r="M62" i="4"/>
  <c r="M58" i="4"/>
  <c r="M59" i="4"/>
  <c r="E84" i="4"/>
  <c r="E83" i="4"/>
  <c r="E81" i="4"/>
  <c r="E79" i="4"/>
  <c r="E62" i="4"/>
  <c r="E80" i="4"/>
  <c r="E82" i="4"/>
  <c r="E61" i="4"/>
  <c r="E63" i="4"/>
  <c r="E58" i="4"/>
  <c r="E60" i="4"/>
  <c r="E59" i="4"/>
  <c r="T39" i="4"/>
  <c r="F64" i="30"/>
  <c r="U38" i="4"/>
  <c r="D40" i="4"/>
  <c r="E8" i="4" a="1"/>
  <c r="E8" i="4" s="1"/>
  <c r="D8" i="4" a="1"/>
  <c r="D8" i="4" s="1"/>
  <c r="U39" i="4"/>
  <c r="U24" i="4"/>
  <c r="U25" i="4" s="1"/>
  <c r="U26" i="4" s="1"/>
  <c r="T41" i="4"/>
  <c r="W24" i="4"/>
  <c r="W25" i="4" s="1"/>
  <c r="W26" i="4" s="1"/>
  <c r="U41" i="4"/>
  <c r="D109" i="4"/>
  <c r="D378" i="4"/>
  <c r="D244" i="4"/>
  <c r="U42" i="4"/>
  <c r="T37" i="4"/>
  <c r="F42" i="26"/>
  <c r="D140" i="4"/>
  <c r="D146" i="4" s="1"/>
  <c r="D151" i="4" s="1"/>
  <c r="D156" i="4" s="1"/>
  <c r="D161" i="4" s="1"/>
  <c r="D166" i="4" s="1"/>
  <c r="D171" i="4" s="1"/>
  <c r="D176" i="4" s="1"/>
  <c r="D181" i="4" s="1"/>
  <c r="D186" i="4" s="1"/>
  <c r="D191" i="4" s="1"/>
  <c r="D196" i="4" s="1"/>
  <c r="D201" i="4" s="1"/>
  <c r="D206" i="4" s="1"/>
  <c r="D211" i="4" s="1"/>
  <c r="D216" i="4" s="1"/>
  <c r="D221" i="4" s="1"/>
  <c r="D226" i="4" s="1"/>
  <c r="D231" i="4" s="1"/>
  <c r="D236" i="4" s="1"/>
  <c r="D125" i="4" s="1"/>
  <c r="D415" i="4"/>
  <c r="D420" i="4" s="1"/>
  <c r="D425" i="4" s="1"/>
  <c r="D430" i="4" s="1"/>
  <c r="D281" i="4"/>
  <c r="D286" i="4" s="1"/>
  <c r="D291" i="4" s="1"/>
  <c r="D296" i="4" s="1"/>
  <c r="D301" i="4" s="1"/>
  <c r="D306" i="4" s="1"/>
  <c r="D311" i="4" s="1"/>
  <c r="D316" i="4" s="1"/>
  <c r="D321" i="4" s="1"/>
  <c r="D326" i="4" s="1"/>
  <c r="D331" i="4" s="1"/>
  <c r="D336" i="4" s="1"/>
  <c r="D341" i="4" s="1"/>
  <c r="D346" i="4" s="1"/>
  <c r="D351" i="4" s="1"/>
  <c r="D356" i="4" s="1"/>
  <c r="D361" i="4" s="1"/>
  <c r="D366" i="4" s="1"/>
  <c r="D371" i="4" s="1"/>
  <c r="D260" i="4" s="1"/>
  <c r="D35" i="24" s="1"/>
  <c r="F31" i="4"/>
  <c r="H261" i="4"/>
  <c r="G36" i="24"/>
  <c r="G42" i="24" s="1"/>
  <c r="F42" i="23"/>
  <c r="G251" i="4"/>
  <c r="G385" i="4"/>
  <c r="F53" i="30"/>
  <c r="F43" i="25"/>
  <c r="H245" i="4"/>
  <c r="G36" i="23"/>
  <c r="G35" i="25" s="1"/>
  <c r="G48" i="30" s="1"/>
  <c r="H379" i="4"/>
  <c r="G36" i="26"/>
  <c r="G35" i="28" s="1"/>
  <c r="G59" i="30" s="1"/>
  <c r="G401" i="4"/>
  <c r="F43" i="28"/>
  <c r="H395" i="4"/>
  <c r="G36" i="27"/>
  <c r="G42" i="27" s="1"/>
  <c r="V41" i="4"/>
  <c r="V37" i="4"/>
  <c r="S39" i="4"/>
  <c r="T42" i="4"/>
  <c r="T24" i="4"/>
  <c r="T25" i="4" s="1"/>
  <c r="T26" i="4" s="1"/>
  <c r="W39" i="4"/>
  <c r="V40" i="4"/>
  <c r="R41" i="4"/>
  <c r="U37" i="4"/>
  <c r="T40" i="4"/>
  <c r="R39" i="4"/>
  <c r="R38" i="4"/>
  <c r="E38" i="4"/>
  <c r="E36" i="7"/>
  <c r="D36" i="7"/>
  <c r="D42" i="7" s="1"/>
  <c r="E40" i="4"/>
  <c r="E41" i="4"/>
  <c r="E37" i="4"/>
  <c r="E141" i="4"/>
  <c r="E49" i="4"/>
  <c r="R40" i="4"/>
  <c r="R24" i="4"/>
  <c r="R25" i="4" s="1"/>
  <c r="R26" i="4" s="1"/>
  <c r="R37" i="4"/>
  <c r="S24" i="4"/>
  <c r="S25" i="4" s="1"/>
  <c r="S26" i="4" s="1"/>
  <c r="S37" i="4"/>
  <c r="W37" i="4"/>
  <c r="V38" i="4"/>
  <c r="S41" i="4"/>
  <c r="W41" i="4"/>
  <c r="V42" i="4"/>
  <c r="E42" i="4"/>
  <c r="S40" i="4"/>
  <c r="W40" i="4"/>
  <c r="V24" i="4"/>
  <c r="V25" i="4" s="1"/>
  <c r="V26" i="4" s="1"/>
  <c r="S38" i="4"/>
  <c r="W38" i="4"/>
  <c r="D35" i="10"/>
  <c r="D43" i="10" s="1"/>
  <c r="D42" i="5"/>
  <c r="E36" i="5"/>
  <c r="E39" i="4"/>
  <c r="D24" i="4"/>
  <c r="D25" i="4" s="1"/>
  <c r="D26" i="4" s="1"/>
  <c r="E24" i="4"/>
  <c r="E25" i="4" s="1"/>
  <c r="E26" i="4" s="1"/>
  <c r="F42" i="4"/>
  <c r="G32" i="4"/>
  <c r="F39" i="4"/>
  <c r="F37" i="4"/>
  <c r="F41" i="4"/>
  <c r="F40" i="4"/>
  <c r="C24" i="4"/>
  <c r="G33" i="4"/>
  <c r="F38" i="4"/>
  <c r="F30" i="4"/>
  <c r="D37" i="4"/>
  <c r="C8" i="4"/>
  <c r="D39" i="4"/>
  <c r="D42" i="4"/>
  <c r="D38" i="4"/>
  <c r="D41" i="4"/>
  <c r="G64" i="30" l="1"/>
  <c r="AE470" i="4"/>
  <c r="AD475" i="4"/>
  <c r="E87" i="4"/>
  <c r="P87" i="4"/>
  <c r="K87" i="4"/>
  <c r="H66" i="4"/>
  <c r="F66" i="4"/>
  <c r="R66" i="4"/>
  <c r="I66" i="4"/>
  <c r="C59" i="4"/>
  <c r="C83" i="4"/>
  <c r="C82" i="4"/>
  <c r="E66" i="4"/>
  <c r="G87" i="4"/>
  <c r="P66" i="4"/>
  <c r="Q66" i="4"/>
  <c r="C84" i="4"/>
  <c r="D66" i="4"/>
  <c r="C58" i="4"/>
  <c r="F140" i="4"/>
  <c r="M87" i="4"/>
  <c r="C61" i="4"/>
  <c r="R87" i="4"/>
  <c r="S87" i="4"/>
  <c r="L66" i="4"/>
  <c r="M66" i="4"/>
  <c r="U66" i="4"/>
  <c r="J87" i="4"/>
  <c r="V66" i="4"/>
  <c r="D87" i="4"/>
  <c r="C79" i="4"/>
  <c r="L87" i="4"/>
  <c r="G66" i="4"/>
  <c r="U87" i="4"/>
  <c r="H87" i="4"/>
  <c r="C63" i="4"/>
  <c r="K66" i="4"/>
  <c r="S66" i="4"/>
  <c r="C81" i="4"/>
  <c r="N66" i="4"/>
  <c r="C80" i="4"/>
  <c r="O66" i="4"/>
  <c r="O87" i="4"/>
  <c r="W87" i="4"/>
  <c r="W66" i="4"/>
  <c r="I87" i="4"/>
  <c r="C62" i="4"/>
  <c r="J66" i="4"/>
  <c r="V87" i="4"/>
  <c r="C60" i="4"/>
  <c r="T66" i="4"/>
  <c r="N87" i="4"/>
  <c r="F87" i="4"/>
  <c r="Q87" i="4"/>
  <c r="T87" i="4"/>
  <c r="E140" i="4"/>
  <c r="E146" i="4" s="1"/>
  <c r="F146" i="4" s="1"/>
  <c r="U45" i="4"/>
  <c r="U46" i="4" s="1"/>
  <c r="U47" i="4" s="1"/>
  <c r="A1" i="7"/>
  <c r="B47" i="30"/>
  <c r="AE5" i="28"/>
  <c r="AE5" i="25"/>
  <c r="AE5" i="30"/>
  <c r="B42" i="28"/>
  <c r="A1" i="27"/>
  <c r="B42" i="25"/>
  <c r="A1" i="24"/>
  <c r="B63" i="30"/>
  <c r="B41" i="30"/>
  <c r="B58" i="30"/>
  <c r="B36" i="30"/>
  <c r="AE20" i="28"/>
  <c r="AE20" i="25"/>
  <c r="B52" i="30"/>
  <c r="AE20" i="30"/>
  <c r="B34" i="28"/>
  <c r="B34" i="25"/>
  <c r="G42" i="26"/>
  <c r="D131" i="4"/>
  <c r="D250" i="4"/>
  <c r="D35" i="23"/>
  <c r="E244" i="4"/>
  <c r="F107" i="4"/>
  <c r="F33" i="5" s="1"/>
  <c r="N107" i="4"/>
  <c r="N33" i="5" s="1"/>
  <c r="J108" i="4"/>
  <c r="J34" i="5" s="1"/>
  <c r="G107" i="4"/>
  <c r="G33" i="5" s="1"/>
  <c r="O107" i="4"/>
  <c r="O33" i="5" s="1"/>
  <c r="K108" i="4"/>
  <c r="K34" i="5" s="1"/>
  <c r="H107" i="4"/>
  <c r="H33" i="5" s="1"/>
  <c r="P107" i="4"/>
  <c r="D108" i="4"/>
  <c r="D114" i="4" s="1"/>
  <c r="L108" i="4"/>
  <c r="L34" i="5" s="1"/>
  <c r="I107" i="4"/>
  <c r="Q107" i="4"/>
  <c r="E108" i="4"/>
  <c r="E34" i="5" s="1"/>
  <c r="M108" i="4"/>
  <c r="M34" i="5" s="1"/>
  <c r="J107" i="4"/>
  <c r="J33" i="5" s="1"/>
  <c r="F108" i="4"/>
  <c r="F34" i="5" s="1"/>
  <c r="N108" i="4"/>
  <c r="N34" i="5" s="1"/>
  <c r="L107" i="4"/>
  <c r="L119" i="4" s="1"/>
  <c r="H108" i="4"/>
  <c r="H34" i="5" s="1"/>
  <c r="K107" i="4"/>
  <c r="K33" i="5" s="1"/>
  <c r="G108" i="4"/>
  <c r="G34" i="5" s="1"/>
  <c r="O108" i="4"/>
  <c r="O34" i="5" s="1"/>
  <c r="D107" i="4"/>
  <c r="P108" i="4"/>
  <c r="P34" i="5" s="1"/>
  <c r="M107" i="4"/>
  <c r="M33" i="5" s="1"/>
  <c r="I108" i="4"/>
  <c r="I34" i="5" s="1"/>
  <c r="Q108" i="4"/>
  <c r="Q34" i="5" s="1"/>
  <c r="E107" i="4"/>
  <c r="E33" i="5" s="1"/>
  <c r="J377" i="4"/>
  <c r="F376" i="4"/>
  <c r="N376" i="4"/>
  <c r="K243" i="4"/>
  <c r="K34" i="23" s="1"/>
  <c r="G242" i="4"/>
  <c r="O242" i="4"/>
  <c r="P376" i="4"/>
  <c r="I242" i="4"/>
  <c r="N377" i="4"/>
  <c r="N34" i="26" s="1"/>
  <c r="K242" i="4"/>
  <c r="K377" i="4"/>
  <c r="K34" i="26" s="1"/>
  <c r="G376" i="4"/>
  <c r="O376" i="4"/>
  <c r="L243" i="4"/>
  <c r="L34" i="23" s="1"/>
  <c r="H242" i="4"/>
  <c r="P242" i="4"/>
  <c r="D242" i="4"/>
  <c r="L377" i="4"/>
  <c r="L34" i="26" s="1"/>
  <c r="H376" i="4"/>
  <c r="E376" i="4"/>
  <c r="E243" i="4"/>
  <c r="E34" i="23" s="1"/>
  <c r="M243" i="4"/>
  <c r="M34" i="23" s="1"/>
  <c r="Q242" i="4"/>
  <c r="F377" i="4"/>
  <c r="F34" i="26" s="1"/>
  <c r="G243" i="4"/>
  <c r="G34" i="23" s="1"/>
  <c r="M377" i="4"/>
  <c r="M34" i="26" s="1"/>
  <c r="I376" i="4"/>
  <c r="Q376" i="4"/>
  <c r="D376" i="4"/>
  <c r="F243" i="4"/>
  <c r="F34" i="23" s="1"/>
  <c r="N243" i="4"/>
  <c r="N34" i="23" s="1"/>
  <c r="J242" i="4"/>
  <c r="G377" i="4"/>
  <c r="G34" i="26" s="1"/>
  <c r="O377" i="4"/>
  <c r="O34" i="26" s="1"/>
  <c r="K376" i="4"/>
  <c r="H243" i="4"/>
  <c r="H34" i="23" s="1"/>
  <c r="P243" i="4"/>
  <c r="P34" i="23" s="1"/>
  <c r="D243" i="4"/>
  <c r="L242" i="4"/>
  <c r="H377" i="4"/>
  <c r="H34" i="26" s="1"/>
  <c r="P377" i="4"/>
  <c r="P34" i="26" s="1"/>
  <c r="E377" i="4"/>
  <c r="E34" i="26" s="1"/>
  <c r="L376" i="4"/>
  <c r="I243" i="4"/>
  <c r="I34" i="23" s="1"/>
  <c r="Q243" i="4"/>
  <c r="Q34" i="23" s="1"/>
  <c r="E242" i="4"/>
  <c r="M242" i="4"/>
  <c r="I377" i="4"/>
  <c r="I34" i="26" s="1"/>
  <c r="D377" i="4"/>
  <c r="M376" i="4"/>
  <c r="J243" i="4"/>
  <c r="J34" i="23" s="1"/>
  <c r="F242" i="4"/>
  <c r="N242" i="4"/>
  <c r="J376" i="4"/>
  <c r="J33" i="26" s="1"/>
  <c r="O243" i="4"/>
  <c r="O34" i="23" s="1"/>
  <c r="Q377" i="4"/>
  <c r="Q34" i="26" s="1"/>
  <c r="E378" i="4"/>
  <c r="D35" i="26"/>
  <c r="D384" i="4"/>
  <c r="E281" i="4"/>
  <c r="F281" i="4" s="1"/>
  <c r="E109" i="4"/>
  <c r="D115" i="4"/>
  <c r="E420" i="4"/>
  <c r="E425" i="4" s="1"/>
  <c r="E430" i="4" s="1"/>
  <c r="D41" i="24"/>
  <c r="T45" i="4"/>
  <c r="G53" i="30"/>
  <c r="F141" i="4"/>
  <c r="F49" i="4"/>
  <c r="G31" i="4"/>
  <c r="H31" i="4" s="1"/>
  <c r="E35" i="10"/>
  <c r="E43" i="10" s="1"/>
  <c r="E37" i="30"/>
  <c r="E42" i="30" s="1"/>
  <c r="D435" i="4"/>
  <c r="G43" i="28"/>
  <c r="I379" i="4"/>
  <c r="H36" i="26"/>
  <c r="H35" i="28" s="1"/>
  <c r="H59" i="30" s="1"/>
  <c r="H64" i="30" s="1"/>
  <c r="H385" i="4"/>
  <c r="H251" i="4"/>
  <c r="G42" i="23"/>
  <c r="I395" i="4"/>
  <c r="H36" i="27"/>
  <c r="H42" i="27" s="1"/>
  <c r="I245" i="4"/>
  <c r="H36" i="23"/>
  <c r="H35" i="25" s="1"/>
  <c r="H401" i="4"/>
  <c r="G43" i="25"/>
  <c r="I261" i="4"/>
  <c r="H36" i="24"/>
  <c r="H42" i="24" s="1"/>
  <c r="D266" i="4"/>
  <c r="C25" i="4"/>
  <c r="C26" i="4" s="1"/>
  <c r="E42" i="7"/>
  <c r="W45" i="4"/>
  <c r="V45" i="4"/>
  <c r="R45" i="4"/>
  <c r="E45" i="4"/>
  <c r="S144" i="4" s="1"/>
  <c r="S45" i="4"/>
  <c r="F45" i="4"/>
  <c r="E42" i="5"/>
  <c r="F36" i="5"/>
  <c r="W144" i="4"/>
  <c r="S33" i="5"/>
  <c r="W33" i="5"/>
  <c r="T34" i="5"/>
  <c r="T33" i="5"/>
  <c r="U33" i="5"/>
  <c r="R33" i="5"/>
  <c r="U34" i="5"/>
  <c r="W34" i="5"/>
  <c r="R34" i="5"/>
  <c r="V34" i="5"/>
  <c r="G37" i="4"/>
  <c r="G42" i="4"/>
  <c r="G40" i="4"/>
  <c r="G41" i="4"/>
  <c r="G39" i="4"/>
  <c r="H32" i="4"/>
  <c r="S34" i="5"/>
  <c r="H33" i="4"/>
  <c r="G38" i="4"/>
  <c r="G30" i="4"/>
  <c r="F20" i="4"/>
  <c r="B42" i="10"/>
  <c r="AE20" i="10"/>
  <c r="B34" i="10"/>
  <c r="AE5" i="10"/>
  <c r="D35" i="5"/>
  <c r="D45" i="4"/>
  <c r="D139" i="4" s="1"/>
  <c r="V88" i="4" l="1"/>
  <c r="V89" i="4" s="1"/>
  <c r="Z499" i="4"/>
  <c r="AB499" i="4"/>
  <c r="AH498" i="4"/>
  <c r="AH499" i="4"/>
  <c r="X498" i="4"/>
  <c r="V498" i="4"/>
  <c r="AF499" i="4"/>
  <c r="AD498" i="4"/>
  <c r="AC499" i="4"/>
  <c r="AA498" i="4"/>
  <c r="AB498" i="4"/>
  <c r="AA499" i="4"/>
  <c r="Y498" i="4"/>
  <c r="AE499" i="4"/>
  <c r="AI499" i="4"/>
  <c r="AI498" i="4"/>
  <c r="W498" i="4"/>
  <c r="AE498" i="4"/>
  <c r="X499" i="4"/>
  <c r="AF498" i="4"/>
  <c r="Y499" i="4"/>
  <c r="AG498" i="4"/>
  <c r="AG499" i="4"/>
  <c r="AD499" i="4"/>
  <c r="AC498" i="4"/>
  <c r="Z498" i="4"/>
  <c r="V499" i="4"/>
  <c r="W499" i="4"/>
  <c r="AF470" i="4"/>
  <c r="AE475" i="4"/>
  <c r="L88" i="4"/>
  <c r="L89" i="4" s="1"/>
  <c r="S449" i="4"/>
  <c r="V449" i="4"/>
  <c r="Y449" i="4"/>
  <c r="S448" i="4"/>
  <c r="O448" i="4"/>
  <c r="R448" i="4"/>
  <c r="M448" i="4"/>
  <c r="R449" i="4"/>
  <c r="M449" i="4"/>
  <c r="V448" i="4"/>
  <c r="N448" i="4"/>
  <c r="T449" i="4"/>
  <c r="U449" i="4"/>
  <c r="L448" i="4"/>
  <c r="U448" i="4"/>
  <c r="X449" i="4"/>
  <c r="L449" i="4"/>
  <c r="W448" i="4"/>
  <c r="O449" i="4"/>
  <c r="Q448" i="4"/>
  <c r="P449" i="4"/>
  <c r="Y448" i="4"/>
  <c r="P448" i="4"/>
  <c r="X448" i="4"/>
  <c r="N449" i="4"/>
  <c r="Q449" i="4"/>
  <c r="W449" i="4"/>
  <c r="T448" i="4"/>
  <c r="S88" i="4"/>
  <c r="S89" i="4" s="1"/>
  <c r="Z484" i="4"/>
  <c r="W484" i="4"/>
  <c r="AB484" i="4"/>
  <c r="X484" i="4"/>
  <c r="AD484" i="4"/>
  <c r="S484" i="4"/>
  <c r="AA484" i="4"/>
  <c r="AF484" i="4"/>
  <c r="T484" i="4"/>
  <c r="S483" i="4"/>
  <c r="U484" i="4"/>
  <c r="Y484" i="4"/>
  <c r="AC484" i="4"/>
  <c r="V484" i="4"/>
  <c r="AE484" i="4"/>
  <c r="T88" i="4"/>
  <c r="T89" i="4" s="1"/>
  <c r="Y489" i="4"/>
  <c r="W488" i="4"/>
  <c r="Y488" i="4"/>
  <c r="W489" i="4"/>
  <c r="AG489" i="4"/>
  <c r="AE488" i="4"/>
  <c r="AG488" i="4"/>
  <c r="AA488" i="4"/>
  <c r="AC488" i="4"/>
  <c r="X488" i="4"/>
  <c r="Z488" i="4"/>
  <c r="X489" i="4"/>
  <c r="Z489" i="4"/>
  <c r="AF488" i="4"/>
  <c r="AD489" i="4"/>
  <c r="AF489" i="4"/>
  <c r="T488" i="4"/>
  <c r="T489" i="4"/>
  <c r="U489" i="4"/>
  <c r="AC489" i="4"/>
  <c r="U488" i="4"/>
  <c r="V489" i="4"/>
  <c r="V488" i="4"/>
  <c r="AD488" i="4"/>
  <c r="AB488" i="4"/>
  <c r="AA489" i="4"/>
  <c r="AE489" i="4"/>
  <c r="AB489" i="4"/>
  <c r="R88" i="4"/>
  <c r="R89" i="4" s="1"/>
  <c r="Y478" i="4"/>
  <c r="T478" i="4"/>
  <c r="AA479" i="4"/>
  <c r="V479" i="4"/>
  <c r="X479" i="4"/>
  <c r="AB478" i="4"/>
  <c r="W478" i="4"/>
  <c r="AD479" i="4"/>
  <c r="Y479" i="4"/>
  <c r="AE478" i="4"/>
  <c r="R479" i="4"/>
  <c r="AC478" i="4"/>
  <c r="U479" i="4"/>
  <c r="S479" i="4"/>
  <c r="AA478" i="4"/>
  <c r="Z479" i="4"/>
  <c r="T479" i="4"/>
  <c r="Z478" i="4"/>
  <c r="V478" i="4"/>
  <c r="AB479" i="4"/>
  <c r="W479" i="4"/>
  <c r="AD478" i="4"/>
  <c r="X478" i="4"/>
  <c r="AE479" i="4"/>
  <c r="R478" i="4"/>
  <c r="S478" i="4"/>
  <c r="AC479" i="4"/>
  <c r="U478" i="4"/>
  <c r="Q88" i="4"/>
  <c r="Q89" i="4" s="1"/>
  <c r="R473" i="4"/>
  <c r="Q473" i="4"/>
  <c r="AA474" i="4"/>
  <c r="Z473" i="4"/>
  <c r="R474" i="4"/>
  <c r="T473" i="4"/>
  <c r="AC474" i="4"/>
  <c r="S473" i="4"/>
  <c r="V473" i="4"/>
  <c r="W473" i="4"/>
  <c r="Q474" i="4"/>
  <c r="AA473" i="4"/>
  <c r="AD473" i="4"/>
  <c r="X473" i="4"/>
  <c r="Y473" i="4"/>
  <c r="S474" i="4"/>
  <c r="X474" i="4"/>
  <c r="V474" i="4"/>
  <c r="T474" i="4"/>
  <c r="W474" i="4"/>
  <c r="AB474" i="4"/>
  <c r="Y474" i="4"/>
  <c r="AB473" i="4"/>
  <c r="U473" i="4"/>
  <c r="AC473" i="4"/>
  <c r="U474" i="4"/>
  <c r="Z474" i="4"/>
  <c r="AD474" i="4"/>
  <c r="I88" i="4"/>
  <c r="I89" i="4" s="1"/>
  <c r="K434" i="4"/>
  <c r="V434" i="4"/>
  <c r="J433" i="4"/>
  <c r="T434" i="4"/>
  <c r="S434" i="4"/>
  <c r="R433" i="4"/>
  <c r="T433" i="4"/>
  <c r="M433" i="4"/>
  <c r="M434" i="4"/>
  <c r="P433" i="4"/>
  <c r="U433" i="4"/>
  <c r="L433" i="4"/>
  <c r="I433" i="4"/>
  <c r="L434" i="4"/>
  <c r="P434" i="4"/>
  <c r="V433" i="4"/>
  <c r="J434" i="4"/>
  <c r="I434" i="4"/>
  <c r="O434" i="4"/>
  <c r="R434" i="4"/>
  <c r="U434" i="4"/>
  <c r="N434" i="4"/>
  <c r="Q433" i="4"/>
  <c r="K433" i="4"/>
  <c r="N433" i="4"/>
  <c r="S433" i="4"/>
  <c r="Q434" i="4"/>
  <c r="O433" i="4"/>
  <c r="L407" i="4"/>
  <c r="M407" i="4"/>
  <c r="K408" i="4"/>
  <c r="N407" i="4"/>
  <c r="L408" i="4"/>
  <c r="E407" i="4"/>
  <c r="P407" i="4"/>
  <c r="D407" i="4"/>
  <c r="M408" i="4"/>
  <c r="K407" i="4"/>
  <c r="Q408" i="4"/>
  <c r="J408" i="4"/>
  <c r="I408" i="4"/>
  <c r="I407" i="4"/>
  <c r="N408" i="4"/>
  <c r="G407" i="4"/>
  <c r="E408" i="4"/>
  <c r="O407" i="4"/>
  <c r="O408" i="4"/>
  <c r="Q407" i="4"/>
  <c r="H408" i="4"/>
  <c r="J407" i="4"/>
  <c r="G408" i="4"/>
  <c r="F407" i="4"/>
  <c r="F408" i="4"/>
  <c r="H407" i="4"/>
  <c r="D408" i="4"/>
  <c r="P408" i="4"/>
  <c r="G88" i="4"/>
  <c r="G89" i="4" s="1"/>
  <c r="K424" i="4"/>
  <c r="J423" i="4"/>
  <c r="T424" i="4"/>
  <c r="T423" i="4"/>
  <c r="H423" i="4"/>
  <c r="N424" i="4"/>
  <c r="G424" i="4"/>
  <c r="Q424" i="4"/>
  <c r="L424" i="4"/>
  <c r="S424" i="4"/>
  <c r="M423" i="4"/>
  <c r="I423" i="4"/>
  <c r="J424" i="4"/>
  <c r="H424" i="4"/>
  <c r="M424" i="4"/>
  <c r="G423" i="4"/>
  <c r="I424" i="4"/>
  <c r="Q423" i="4"/>
  <c r="O424" i="4"/>
  <c r="R424" i="4"/>
  <c r="P424" i="4"/>
  <c r="K423" i="4"/>
  <c r="N423" i="4"/>
  <c r="R423" i="4"/>
  <c r="S423" i="4"/>
  <c r="O423" i="4"/>
  <c r="P423" i="4"/>
  <c r="L423" i="4"/>
  <c r="U88" i="4"/>
  <c r="U89" i="4" s="1"/>
  <c r="AF493" i="4"/>
  <c r="AH493" i="4"/>
  <c r="AG494" i="4"/>
  <c r="AA494" i="4"/>
  <c r="AC494" i="4"/>
  <c r="W494" i="4"/>
  <c r="U494" i="4"/>
  <c r="AE493" i="4"/>
  <c r="AG493" i="4"/>
  <c r="AA493" i="4"/>
  <c r="Z494" i="4"/>
  <c r="U493" i="4"/>
  <c r="X494" i="4"/>
  <c r="AH494" i="4"/>
  <c r="AF494" i="4"/>
  <c r="AB494" i="4"/>
  <c r="AB493" i="4"/>
  <c r="X493" i="4"/>
  <c r="Y493" i="4"/>
  <c r="AC493" i="4"/>
  <c r="V494" i="4"/>
  <c r="V493" i="4"/>
  <c r="AD494" i="4"/>
  <c r="AD493" i="4"/>
  <c r="Y494" i="4"/>
  <c r="Z493" i="4"/>
  <c r="W493" i="4"/>
  <c r="AE494" i="4"/>
  <c r="F88" i="4"/>
  <c r="F89" i="4" s="1"/>
  <c r="M419" i="4"/>
  <c r="H419" i="4"/>
  <c r="H418" i="4"/>
  <c r="N419" i="4"/>
  <c r="L418" i="4"/>
  <c r="P419" i="4"/>
  <c r="G418" i="4"/>
  <c r="I418" i="4"/>
  <c r="O418" i="4"/>
  <c r="I419" i="4"/>
  <c r="Q419" i="4"/>
  <c r="Q418" i="4"/>
  <c r="M418" i="4"/>
  <c r="G419" i="4"/>
  <c r="J418" i="4"/>
  <c r="L419" i="4"/>
  <c r="N418" i="4"/>
  <c r="K418" i="4"/>
  <c r="F419" i="4"/>
  <c r="R418" i="4"/>
  <c r="S418" i="4"/>
  <c r="J419" i="4"/>
  <c r="K419" i="4"/>
  <c r="F418" i="4"/>
  <c r="O419" i="4"/>
  <c r="S419" i="4"/>
  <c r="R419" i="4"/>
  <c r="P418" i="4"/>
  <c r="M88" i="4"/>
  <c r="M89" i="4" s="1"/>
  <c r="N454" i="4"/>
  <c r="U453" i="4"/>
  <c r="Y453" i="4"/>
  <c r="R453" i="4"/>
  <c r="W454" i="4"/>
  <c r="N453" i="4"/>
  <c r="O453" i="4"/>
  <c r="V453" i="4"/>
  <c r="O454" i="4"/>
  <c r="P454" i="4"/>
  <c r="Q453" i="4"/>
  <c r="X453" i="4"/>
  <c r="S453" i="4"/>
  <c r="Q454" i="4"/>
  <c r="S454" i="4"/>
  <c r="W453" i="4"/>
  <c r="V454" i="4"/>
  <c r="T453" i="4"/>
  <c r="Y454" i="4"/>
  <c r="M453" i="4"/>
  <c r="M454" i="4"/>
  <c r="P453" i="4"/>
  <c r="T454" i="4"/>
  <c r="R454" i="4"/>
  <c r="Z453" i="4"/>
  <c r="U454" i="4"/>
  <c r="Z454" i="4"/>
  <c r="X454" i="4"/>
  <c r="K88" i="4"/>
  <c r="K89" i="4" s="1"/>
  <c r="N444" i="4"/>
  <c r="S444" i="4"/>
  <c r="Q444" i="4"/>
  <c r="P444" i="4"/>
  <c r="M443" i="4"/>
  <c r="L443" i="4"/>
  <c r="U443" i="4"/>
  <c r="P443" i="4"/>
  <c r="V444" i="4"/>
  <c r="Q443" i="4"/>
  <c r="R444" i="4"/>
  <c r="M444" i="4"/>
  <c r="W443" i="4"/>
  <c r="U444" i="4"/>
  <c r="R443" i="4"/>
  <c r="O444" i="4"/>
  <c r="N443" i="4"/>
  <c r="O443" i="4"/>
  <c r="W444" i="4"/>
  <c r="V443" i="4"/>
  <c r="X444" i="4"/>
  <c r="K444" i="4"/>
  <c r="L444" i="4"/>
  <c r="X443" i="4"/>
  <c r="K443" i="4"/>
  <c r="T443" i="4"/>
  <c r="S443" i="4"/>
  <c r="T444" i="4"/>
  <c r="N88" i="4"/>
  <c r="N89" i="4" s="1"/>
  <c r="R459" i="4"/>
  <c r="U459" i="4"/>
  <c r="P459" i="4"/>
  <c r="AA458" i="4"/>
  <c r="Z459" i="4"/>
  <c r="Q458" i="4"/>
  <c r="T459" i="4"/>
  <c r="V458" i="4"/>
  <c r="V459" i="4"/>
  <c r="P458" i="4"/>
  <c r="S459" i="4"/>
  <c r="R458" i="4"/>
  <c r="X459" i="4"/>
  <c r="Q459" i="4"/>
  <c r="Z458" i="4"/>
  <c r="Y459" i="4"/>
  <c r="N458" i="4"/>
  <c r="U458" i="4"/>
  <c r="N459" i="4"/>
  <c r="W459" i="4"/>
  <c r="AA459" i="4"/>
  <c r="S458" i="4"/>
  <c r="O458" i="4"/>
  <c r="T458" i="4"/>
  <c r="O459" i="4"/>
  <c r="W458" i="4"/>
  <c r="X458" i="4"/>
  <c r="Y458" i="4"/>
  <c r="W88" i="4"/>
  <c r="W89" i="4" s="1"/>
  <c r="AA503" i="4"/>
  <c r="AG504" i="4"/>
  <c r="AE503" i="4"/>
  <c r="AC504" i="4"/>
  <c r="AI503" i="4"/>
  <c r="AC503" i="4"/>
  <c r="AB504" i="4"/>
  <c r="AG503" i="4"/>
  <c r="X504" i="4"/>
  <c r="AH504" i="4"/>
  <c r="AJ504" i="4"/>
  <c r="AD504" i="4"/>
  <c r="AF504" i="4"/>
  <c r="AD503" i="4"/>
  <c r="AF503" i="4"/>
  <c r="AB503" i="4"/>
  <c r="Y504" i="4"/>
  <c r="AJ503" i="4"/>
  <c r="Y503" i="4"/>
  <c r="Z504" i="4"/>
  <c r="Z503" i="4"/>
  <c r="AA504" i="4"/>
  <c r="AH503" i="4"/>
  <c r="AI504" i="4"/>
  <c r="AE504" i="4"/>
  <c r="W504" i="4"/>
  <c r="W503" i="4"/>
  <c r="X503" i="4"/>
  <c r="J88" i="4"/>
  <c r="J89" i="4" s="1"/>
  <c r="T439" i="4"/>
  <c r="V438" i="4"/>
  <c r="N439" i="4"/>
  <c r="Q438" i="4"/>
  <c r="U439" i="4"/>
  <c r="W439" i="4"/>
  <c r="S438" i="4"/>
  <c r="R439" i="4"/>
  <c r="J439" i="4"/>
  <c r="M438" i="4"/>
  <c r="O438" i="4"/>
  <c r="L439" i="4"/>
  <c r="W438" i="4"/>
  <c r="K439" i="4"/>
  <c r="J438" i="4"/>
  <c r="M439" i="4"/>
  <c r="U438" i="4"/>
  <c r="R438" i="4"/>
  <c r="P438" i="4"/>
  <c r="S439" i="4"/>
  <c r="N438" i="4"/>
  <c r="O439" i="4"/>
  <c r="Q439" i="4"/>
  <c r="K438" i="4"/>
  <c r="P439" i="4"/>
  <c r="V439" i="4"/>
  <c r="T438" i="4"/>
  <c r="L438" i="4"/>
  <c r="P88" i="4"/>
  <c r="P89" i="4" s="1"/>
  <c r="U468" i="4"/>
  <c r="U469" i="4"/>
  <c r="W469" i="4"/>
  <c r="P468" i="4"/>
  <c r="AC468" i="4"/>
  <c r="AC469" i="4"/>
  <c r="X469" i="4"/>
  <c r="AB468" i="4"/>
  <c r="Z469" i="4"/>
  <c r="Y468" i="4"/>
  <c r="AB469" i="4"/>
  <c r="V468" i="4"/>
  <c r="V469" i="4"/>
  <c r="S468" i="4"/>
  <c r="S469" i="4"/>
  <c r="T468" i="4"/>
  <c r="AA469" i="4"/>
  <c r="X468" i="4"/>
  <c r="Q468" i="4"/>
  <c r="W468" i="4"/>
  <c r="R468" i="4"/>
  <c r="Q469" i="4"/>
  <c r="Z468" i="4"/>
  <c r="AA468" i="4"/>
  <c r="Y469" i="4"/>
  <c r="T469" i="4"/>
  <c r="R469" i="4"/>
  <c r="P469" i="4"/>
  <c r="O88" i="4"/>
  <c r="O89" i="4" s="1"/>
  <c r="V464" i="4"/>
  <c r="Y464" i="4"/>
  <c r="AA464" i="4"/>
  <c r="X463" i="4"/>
  <c r="R463" i="4"/>
  <c r="U463" i="4"/>
  <c r="O464" i="4"/>
  <c r="W464" i="4"/>
  <c r="Z464" i="4"/>
  <c r="P463" i="4"/>
  <c r="S463" i="4"/>
  <c r="V463" i="4"/>
  <c r="T463" i="4"/>
  <c r="AA463" i="4"/>
  <c r="AB463" i="4"/>
  <c r="O463" i="4"/>
  <c r="W463" i="4"/>
  <c r="R464" i="4"/>
  <c r="Q464" i="4"/>
  <c r="U464" i="4"/>
  <c r="S464" i="4"/>
  <c r="Q463" i="4"/>
  <c r="T464" i="4"/>
  <c r="Y463" i="4"/>
  <c r="X464" i="4"/>
  <c r="Z463" i="4"/>
  <c r="AB464" i="4"/>
  <c r="P464" i="4"/>
  <c r="H88" i="4"/>
  <c r="H89" i="4" s="1"/>
  <c r="M429" i="4"/>
  <c r="I429" i="4"/>
  <c r="U428" i="4"/>
  <c r="K428" i="4"/>
  <c r="Q428" i="4"/>
  <c r="M428" i="4"/>
  <c r="Q429" i="4"/>
  <c r="R429" i="4"/>
  <c r="O429" i="4"/>
  <c r="I428" i="4"/>
  <c r="N428" i="4"/>
  <c r="H429" i="4"/>
  <c r="J428" i="4"/>
  <c r="P428" i="4"/>
  <c r="R428" i="4"/>
  <c r="P429" i="4"/>
  <c r="K429" i="4"/>
  <c r="S428" i="4"/>
  <c r="H428" i="4"/>
  <c r="T429" i="4"/>
  <c r="U429" i="4"/>
  <c r="N429" i="4"/>
  <c r="S429" i="4"/>
  <c r="L428" i="4"/>
  <c r="T428" i="4"/>
  <c r="O428" i="4"/>
  <c r="J429" i="4"/>
  <c r="L429" i="4"/>
  <c r="E88" i="4"/>
  <c r="E89" i="4" s="1"/>
  <c r="G414" i="4"/>
  <c r="F413" i="4"/>
  <c r="P413" i="4"/>
  <c r="P414" i="4"/>
  <c r="I414" i="4"/>
  <c r="L413" i="4"/>
  <c r="N414" i="4"/>
  <c r="I413" i="4"/>
  <c r="H414" i="4"/>
  <c r="Q413" i="4"/>
  <c r="O414" i="4"/>
  <c r="K413" i="4"/>
  <c r="L414" i="4"/>
  <c r="J413" i="4"/>
  <c r="G413" i="4"/>
  <c r="K414" i="4"/>
  <c r="Q414" i="4"/>
  <c r="O413" i="4"/>
  <c r="H413" i="4"/>
  <c r="E414" i="4"/>
  <c r="M414" i="4"/>
  <c r="R413" i="4"/>
  <c r="N413" i="4"/>
  <c r="J414" i="4"/>
  <c r="F414" i="4"/>
  <c r="R414" i="4"/>
  <c r="M413" i="4"/>
  <c r="E413" i="4"/>
  <c r="J67" i="4"/>
  <c r="J68" i="4" s="1"/>
  <c r="S304" i="4"/>
  <c r="V305" i="4"/>
  <c r="T304" i="4"/>
  <c r="L305" i="4"/>
  <c r="J305" i="4"/>
  <c r="J304" i="4"/>
  <c r="L304" i="4"/>
  <c r="T305" i="4"/>
  <c r="R304" i="4"/>
  <c r="N304" i="4"/>
  <c r="P304" i="4"/>
  <c r="O305" i="4"/>
  <c r="U304" i="4"/>
  <c r="M304" i="4"/>
  <c r="K305" i="4"/>
  <c r="M305" i="4"/>
  <c r="W305" i="4"/>
  <c r="V304" i="4"/>
  <c r="W304" i="4"/>
  <c r="S305" i="4"/>
  <c r="U305" i="4"/>
  <c r="K304" i="4"/>
  <c r="P305" i="4"/>
  <c r="O304" i="4"/>
  <c r="Q304" i="4"/>
  <c r="R305" i="4"/>
  <c r="Q305" i="4"/>
  <c r="N305" i="4"/>
  <c r="F67" i="4"/>
  <c r="F68" i="4" s="1"/>
  <c r="G285" i="4"/>
  <c r="Q285" i="4"/>
  <c r="F284" i="4"/>
  <c r="P284" i="4"/>
  <c r="O285" i="4"/>
  <c r="M284" i="4"/>
  <c r="N285" i="4"/>
  <c r="L285" i="4"/>
  <c r="K284" i="4"/>
  <c r="G284" i="4"/>
  <c r="S285" i="4"/>
  <c r="J285" i="4"/>
  <c r="O284" i="4"/>
  <c r="F285" i="4"/>
  <c r="S284" i="4"/>
  <c r="K285" i="4"/>
  <c r="H285" i="4"/>
  <c r="R285" i="4"/>
  <c r="H284" i="4"/>
  <c r="L284" i="4"/>
  <c r="J284" i="4"/>
  <c r="P285" i="4"/>
  <c r="N284" i="4"/>
  <c r="I284" i="4"/>
  <c r="Q284" i="4"/>
  <c r="R284" i="4"/>
  <c r="M285" i="4"/>
  <c r="I285" i="4"/>
  <c r="H67" i="4"/>
  <c r="H68" i="4" s="1"/>
  <c r="J295" i="4"/>
  <c r="T295" i="4"/>
  <c r="S294" i="4"/>
  <c r="H295" i="4"/>
  <c r="R295" i="4"/>
  <c r="P294" i="4"/>
  <c r="K294" i="4"/>
  <c r="L294" i="4"/>
  <c r="N294" i="4"/>
  <c r="O295" i="4"/>
  <c r="U294" i="4"/>
  <c r="K295" i="4"/>
  <c r="H294" i="4"/>
  <c r="T294" i="4"/>
  <c r="I295" i="4"/>
  <c r="S295" i="4"/>
  <c r="Q294" i="4"/>
  <c r="J294" i="4"/>
  <c r="U295" i="4"/>
  <c r="Q295" i="4"/>
  <c r="O294" i="4"/>
  <c r="R294" i="4"/>
  <c r="P295" i="4"/>
  <c r="M294" i="4"/>
  <c r="L295" i="4"/>
  <c r="I294" i="4"/>
  <c r="N295" i="4"/>
  <c r="M295" i="4"/>
  <c r="E67" i="4"/>
  <c r="E68" i="4" s="1"/>
  <c r="G280" i="4"/>
  <c r="Q280" i="4"/>
  <c r="E279" i="4"/>
  <c r="O280" i="4"/>
  <c r="M279" i="4"/>
  <c r="N279" i="4"/>
  <c r="J280" i="4"/>
  <c r="K279" i="4"/>
  <c r="Q279" i="4"/>
  <c r="E280" i="4"/>
  <c r="H280" i="4"/>
  <c r="O279" i="4"/>
  <c r="F279" i="4"/>
  <c r="R279" i="4"/>
  <c r="F280" i="4"/>
  <c r="P280" i="4"/>
  <c r="L280" i="4"/>
  <c r="R280" i="4"/>
  <c r="P279" i="4"/>
  <c r="N280" i="4"/>
  <c r="L279" i="4"/>
  <c r="M280" i="4"/>
  <c r="G279" i="4"/>
  <c r="I280" i="4"/>
  <c r="I279" i="4"/>
  <c r="H279" i="4"/>
  <c r="J279" i="4"/>
  <c r="K280" i="4"/>
  <c r="O67" i="4"/>
  <c r="O68" i="4" s="1"/>
  <c r="Q330" i="4"/>
  <c r="O330" i="4"/>
  <c r="V330" i="4"/>
  <c r="Y330" i="4"/>
  <c r="W329" i="4"/>
  <c r="Q329" i="4"/>
  <c r="U329" i="4"/>
  <c r="T330" i="4"/>
  <c r="W330" i="4"/>
  <c r="AB329" i="4"/>
  <c r="R330" i="4"/>
  <c r="AB330" i="4"/>
  <c r="R329" i="4"/>
  <c r="P330" i="4"/>
  <c r="Z330" i="4"/>
  <c r="P329" i="4"/>
  <c r="Y329" i="4"/>
  <c r="AA330" i="4"/>
  <c r="X330" i="4"/>
  <c r="V329" i="4"/>
  <c r="X329" i="4"/>
  <c r="Z329" i="4"/>
  <c r="AA329" i="4"/>
  <c r="T329" i="4"/>
  <c r="S330" i="4"/>
  <c r="U330" i="4"/>
  <c r="O329" i="4"/>
  <c r="S329" i="4"/>
  <c r="M67" i="4"/>
  <c r="M68" i="4" s="1"/>
  <c r="O320" i="4"/>
  <c r="M320" i="4"/>
  <c r="X319" i="4"/>
  <c r="W320" i="4"/>
  <c r="U319" i="4"/>
  <c r="M319" i="4"/>
  <c r="S319" i="4"/>
  <c r="S320" i="4"/>
  <c r="R320" i="4"/>
  <c r="Z319" i="4"/>
  <c r="P320" i="4"/>
  <c r="Z320" i="4"/>
  <c r="P319" i="4"/>
  <c r="U320" i="4"/>
  <c r="N320" i="4"/>
  <c r="X320" i="4"/>
  <c r="N319" i="4"/>
  <c r="Q319" i="4"/>
  <c r="W319" i="4"/>
  <c r="Y319" i="4"/>
  <c r="V320" i="4"/>
  <c r="T319" i="4"/>
  <c r="V319" i="4"/>
  <c r="T320" i="4"/>
  <c r="Q320" i="4"/>
  <c r="R319" i="4"/>
  <c r="O319" i="4"/>
  <c r="Y320" i="4"/>
  <c r="D67" i="4"/>
  <c r="D68" i="4" s="1"/>
  <c r="N274" i="4"/>
  <c r="P274" i="4"/>
  <c r="E274" i="4"/>
  <c r="M274" i="4"/>
  <c r="F274" i="4"/>
  <c r="H274" i="4"/>
  <c r="I274" i="4"/>
  <c r="O274" i="4"/>
  <c r="Q274" i="4"/>
  <c r="J274" i="4"/>
  <c r="L274" i="4"/>
  <c r="K274" i="4"/>
  <c r="D274" i="4"/>
  <c r="G274" i="4"/>
  <c r="R67" i="4"/>
  <c r="R68" i="4" s="1"/>
  <c r="T345" i="4"/>
  <c r="R345" i="4"/>
  <c r="V344" i="4"/>
  <c r="Y345" i="4"/>
  <c r="AB345" i="4"/>
  <c r="Z344" i="4"/>
  <c r="AB344" i="4"/>
  <c r="X344" i="4"/>
  <c r="W345" i="4"/>
  <c r="AC344" i="4"/>
  <c r="AE344" i="4"/>
  <c r="U345" i="4"/>
  <c r="AE345" i="4"/>
  <c r="R344" i="4"/>
  <c r="AD345" i="4"/>
  <c r="S345" i="4"/>
  <c r="AC345" i="4"/>
  <c r="S344" i="4"/>
  <c r="AD344" i="4"/>
  <c r="U344" i="4"/>
  <c r="AA345" i="4"/>
  <c r="Y344" i="4"/>
  <c r="AA344" i="4"/>
  <c r="T344" i="4"/>
  <c r="W344" i="4"/>
  <c r="V345" i="4"/>
  <c r="Z345" i="4"/>
  <c r="X345" i="4"/>
  <c r="K67" i="4"/>
  <c r="K68" i="4" s="1"/>
  <c r="L310" i="4"/>
  <c r="N310" i="4"/>
  <c r="X310" i="4"/>
  <c r="U309" i="4"/>
  <c r="T310" i="4"/>
  <c r="V310" i="4"/>
  <c r="L309" i="4"/>
  <c r="V309" i="4"/>
  <c r="T309" i="4"/>
  <c r="P309" i="4"/>
  <c r="R309" i="4"/>
  <c r="Q310" i="4"/>
  <c r="K309" i="4"/>
  <c r="P310" i="4"/>
  <c r="X309" i="4"/>
  <c r="S309" i="4"/>
  <c r="R310" i="4"/>
  <c r="W309" i="4"/>
  <c r="O309" i="4"/>
  <c r="M310" i="4"/>
  <c r="O310" i="4"/>
  <c r="M309" i="4"/>
  <c r="U310" i="4"/>
  <c r="W310" i="4"/>
  <c r="S310" i="4"/>
  <c r="Q309" i="4"/>
  <c r="K310" i="4"/>
  <c r="N309" i="4"/>
  <c r="G67" i="4"/>
  <c r="G68" i="4" s="1"/>
  <c r="I290" i="4"/>
  <c r="K290" i="4"/>
  <c r="L290" i="4"/>
  <c r="Q290" i="4"/>
  <c r="G290" i="4"/>
  <c r="Q289" i="4"/>
  <c r="S289" i="4"/>
  <c r="P289" i="4"/>
  <c r="M289" i="4"/>
  <c r="T290" i="4"/>
  <c r="J290" i="4"/>
  <c r="I289" i="4"/>
  <c r="M290" i="4"/>
  <c r="O289" i="4"/>
  <c r="H290" i="4"/>
  <c r="R290" i="4"/>
  <c r="J289" i="4"/>
  <c r="R289" i="4"/>
  <c r="P290" i="4"/>
  <c r="N289" i="4"/>
  <c r="K289" i="4"/>
  <c r="G289" i="4"/>
  <c r="O290" i="4"/>
  <c r="H289" i="4"/>
  <c r="L289" i="4"/>
  <c r="S290" i="4"/>
  <c r="N290" i="4"/>
  <c r="T289" i="4"/>
  <c r="L67" i="4"/>
  <c r="L68" i="4" s="1"/>
  <c r="N315" i="4"/>
  <c r="X315" i="4"/>
  <c r="S315" i="4"/>
  <c r="V315" i="4"/>
  <c r="L315" i="4"/>
  <c r="L314" i="4"/>
  <c r="T314" i="4"/>
  <c r="P314" i="4"/>
  <c r="R314" i="4"/>
  <c r="N314" i="4"/>
  <c r="O315" i="4"/>
  <c r="Q315" i="4"/>
  <c r="W314" i="4"/>
  <c r="R315" i="4"/>
  <c r="M315" i="4"/>
  <c r="W315" i="4"/>
  <c r="Y315" i="4"/>
  <c r="T315" i="4"/>
  <c r="M314" i="4"/>
  <c r="P315" i="4"/>
  <c r="U315" i="4"/>
  <c r="S314" i="4"/>
  <c r="U314" i="4"/>
  <c r="O314" i="4"/>
  <c r="Q314" i="4"/>
  <c r="V314" i="4"/>
  <c r="X314" i="4"/>
  <c r="Y314" i="4"/>
  <c r="I67" i="4"/>
  <c r="I68" i="4" s="1"/>
  <c r="J300" i="4"/>
  <c r="L300" i="4"/>
  <c r="N300" i="4"/>
  <c r="M299" i="4"/>
  <c r="R300" i="4"/>
  <c r="T300" i="4"/>
  <c r="R299" i="4"/>
  <c r="P300" i="4"/>
  <c r="N299" i="4"/>
  <c r="P299" i="4"/>
  <c r="S299" i="4"/>
  <c r="K299" i="4"/>
  <c r="Q299" i="4"/>
  <c r="V299" i="4"/>
  <c r="I300" i="4"/>
  <c r="T299" i="4"/>
  <c r="L299" i="4"/>
  <c r="J299" i="4"/>
  <c r="V300" i="4"/>
  <c r="I299" i="4"/>
  <c r="Q300" i="4"/>
  <c r="K300" i="4"/>
  <c r="M300" i="4"/>
  <c r="U299" i="4"/>
  <c r="U300" i="4"/>
  <c r="O299" i="4"/>
  <c r="S300" i="4"/>
  <c r="O300" i="4"/>
  <c r="Q67" i="4"/>
  <c r="Q68" i="4" s="1"/>
  <c r="R340" i="4"/>
  <c r="AB340" i="4"/>
  <c r="R339" i="4"/>
  <c r="X340" i="4"/>
  <c r="Z340" i="4"/>
  <c r="X339" i="4"/>
  <c r="Z339" i="4"/>
  <c r="S339" i="4"/>
  <c r="V339" i="4"/>
  <c r="U340" i="4"/>
  <c r="AA339" i="4"/>
  <c r="Y340" i="4"/>
  <c r="AD339" i="4"/>
  <c r="AC340" i="4"/>
  <c r="AB339" i="4"/>
  <c r="T339" i="4"/>
  <c r="U339" i="4"/>
  <c r="S340" i="4"/>
  <c r="Q340" i="4"/>
  <c r="Q339" i="4"/>
  <c r="T340" i="4"/>
  <c r="AA340" i="4"/>
  <c r="Y339" i="4"/>
  <c r="AC339" i="4"/>
  <c r="W339" i="4"/>
  <c r="V340" i="4"/>
  <c r="W340" i="4"/>
  <c r="AD340" i="4"/>
  <c r="P67" i="4"/>
  <c r="P68" i="4" s="1"/>
  <c r="Q335" i="4"/>
  <c r="AA335" i="4"/>
  <c r="Q334" i="4"/>
  <c r="P334" i="4"/>
  <c r="Y335" i="4"/>
  <c r="W334" i="4"/>
  <c r="Y334" i="4"/>
  <c r="T334" i="4"/>
  <c r="U334" i="4"/>
  <c r="T335" i="4"/>
  <c r="AB334" i="4"/>
  <c r="Z334" i="4"/>
  <c r="S335" i="4"/>
  <c r="AC334" i="4"/>
  <c r="AB335" i="4"/>
  <c r="V335" i="4"/>
  <c r="AA334" i="4"/>
  <c r="R335" i="4"/>
  <c r="P335" i="4"/>
  <c r="W335" i="4"/>
  <c r="AC335" i="4"/>
  <c r="Z335" i="4"/>
  <c r="X334" i="4"/>
  <c r="R334" i="4"/>
  <c r="V334" i="4"/>
  <c r="X335" i="4"/>
  <c r="U335" i="4"/>
  <c r="S334" i="4"/>
  <c r="S67" i="4"/>
  <c r="S68" i="4" s="1"/>
  <c r="T350" i="4"/>
  <c r="AD350" i="4"/>
  <c r="T349" i="4"/>
  <c r="AC349" i="4"/>
  <c r="AB350" i="4"/>
  <c r="Z349" i="4"/>
  <c r="AB349" i="4"/>
  <c r="AD349" i="4"/>
  <c r="AF350" i="4"/>
  <c r="X349" i="4"/>
  <c r="W350" i="4"/>
  <c r="Y350" i="4"/>
  <c r="S349" i="4"/>
  <c r="AF349" i="4"/>
  <c r="AE350" i="4"/>
  <c r="Z350" i="4"/>
  <c r="AE349" i="4"/>
  <c r="U350" i="4"/>
  <c r="S350" i="4"/>
  <c r="U349" i="4"/>
  <c r="AC350" i="4"/>
  <c r="AA349" i="4"/>
  <c r="AA350" i="4"/>
  <c r="W349" i="4"/>
  <c r="Y349" i="4"/>
  <c r="X350" i="4"/>
  <c r="V349" i="4"/>
  <c r="V350" i="4"/>
  <c r="V67" i="4"/>
  <c r="V68" i="4" s="1"/>
  <c r="W365" i="4"/>
  <c r="AG365" i="4"/>
  <c r="W364" i="4"/>
  <c r="AH364" i="4"/>
  <c r="AE365" i="4"/>
  <c r="AC364" i="4"/>
  <c r="AE364" i="4"/>
  <c r="X364" i="4"/>
  <c r="Z365" i="4"/>
  <c r="AB365" i="4"/>
  <c r="Y365" i="4"/>
  <c r="AA364" i="4"/>
  <c r="AD365" i="4"/>
  <c r="AI364" i="4"/>
  <c r="AH365" i="4"/>
  <c r="Y364" i="4"/>
  <c r="AC365" i="4"/>
  <c r="V364" i="4"/>
  <c r="X365" i="4"/>
  <c r="V365" i="4"/>
  <c r="Z364" i="4"/>
  <c r="AF365" i="4"/>
  <c r="AD364" i="4"/>
  <c r="AF364" i="4"/>
  <c r="AA365" i="4"/>
  <c r="AB364" i="4"/>
  <c r="AG364" i="4"/>
  <c r="AI365" i="4"/>
  <c r="N67" i="4"/>
  <c r="N68" i="4" s="1"/>
  <c r="X324" i="4"/>
  <c r="N324" i="4"/>
  <c r="Y324" i="4"/>
  <c r="P324" i="4"/>
  <c r="T325" i="4"/>
  <c r="U325" i="4"/>
  <c r="W325" i="4"/>
  <c r="U324" i="4"/>
  <c r="W324" i="4"/>
  <c r="R324" i="4"/>
  <c r="S324" i="4"/>
  <c r="O325" i="4"/>
  <c r="R325" i="4"/>
  <c r="AA324" i="4"/>
  <c r="Z325" i="4"/>
  <c r="O324" i="4"/>
  <c r="P325" i="4"/>
  <c r="N325" i="4"/>
  <c r="V325" i="4"/>
  <c r="AA325" i="4"/>
  <c r="Y325" i="4"/>
  <c r="X325" i="4"/>
  <c r="V324" i="4"/>
  <c r="Q324" i="4"/>
  <c r="T324" i="4"/>
  <c r="S325" i="4"/>
  <c r="Z324" i="4"/>
  <c r="Q325" i="4"/>
  <c r="W67" i="4"/>
  <c r="W68" i="4" s="1"/>
  <c r="X370" i="4"/>
  <c r="AH370" i="4"/>
  <c r="X369" i="4"/>
  <c r="AG369" i="4"/>
  <c r="AF370" i="4"/>
  <c r="AD369" i="4"/>
  <c r="AF369" i="4"/>
  <c r="AH369" i="4"/>
  <c r="AA370" i="4"/>
  <c r="W369" i="4"/>
  <c r="AJ370" i="4"/>
  <c r="AB369" i="4"/>
  <c r="AC370" i="4"/>
  <c r="Z370" i="4"/>
  <c r="AJ369" i="4"/>
  <c r="AI370" i="4"/>
  <c r="AD370" i="4"/>
  <c r="AI369" i="4"/>
  <c r="Y370" i="4"/>
  <c r="W370" i="4"/>
  <c r="Y369" i="4"/>
  <c r="AB370" i="4"/>
  <c r="AG370" i="4"/>
  <c r="AE369" i="4"/>
  <c r="AE370" i="4"/>
  <c r="AC369" i="4"/>
  <c r="AA369" i="4"/>
  <c r="Z369" i="4"/>
  <c r="T67" i="4"/>
  <c r="T68" i="4" s="1"/>
  <c r="U355" i="4"/>
  <c r="AE355" i="4"/>
  <c r="U354" i="4"/>
  <c r="T354" i="4"/>
  <c r="AC355" i="4"/>
  <c r="AA354" i="4"/>
  <c r="AC354" i="4"/>
  <c r="X354" i="4"/>
  <c r="Y354" i="4"/>
  <c r="AF354" i="4"/>
  <c r="AG355" i="4"/>
  <c r="X355" i="4"/>
  <c r="AD354" i="4"/>
  <c r="AG354" i="4"/>
  <c r="AF355" i="4"/>
  <c r="Z355" i="4"/>
  <c r="AE354" i="4"/>
  <c r="W354" i="4"/>
  <c r="V355" i="4"/>
  <c r="T355" i="4"/>
  <c r="AA355" i="4"/>
  <c r="Z354" i="4"/>
  <c r="AD355" i="4"/>
  <c r="AB354" i="4"/>
  <c r="V354" i="4"/>
  <c r="AB355" i="4"/>
  <c r="W355" i="4"/>
  <c r="Y355" i="4"/>
  <c r="U67" i="4"/>
  <c r="U68" i="4" s="1"/>
  <c r="Y359" i="4"/>
  <c r="AF359" i="4"/>
  <c r="AA359" i="4"/>
  <c r="Z360" i="4"/>
  <c r="U359" i="4"/>
  <c r="AH360" i="4"/>
  <c r="V360" i="4"/>
  <c r="V359" i="4"/>
  <c r="AC359" i="4"/>
  <c r="X359" i="4"/>
  <c r="X360" i="4"/>
  <c r="AE359" i="4"/>
  <c r="AC360" i="4"/>
  <c r="AF360" i="4"/>
  <c r="W359" i="4"/>
  <c r="AD360" i="4"/>
  <c r="AB359" i="4"/>
  <c r="AD359" i="4"/>
  <c r="AG359" i="4"/>
  <c r="W360" i="4"/>
  <c r="AB360" i="4"/>
  <c r="Z359" i="4"/>
  <c r="Y360" i="4"/>
  <c r="AA360" i="4"/>
  <c r="AH359" i="4"/>
  <c r="AG360" i="4"/>
  <c r="U360" i="4"/>
  <c r="AE360" i="4"/>
  <c r="F286" i="4"/>
  <c r="G286" i="4" s="1"/>
  <c r="G281" i="4"/>
  <c r="H281" i="4" s="1"/>
  <c r="I281" i="4" s="1"/>
  <c r="J281" i="4" s="1"/>
  <c r="K281" i="4" s="1"/>
  <c r="L281" i="4" s="1"/>
  <c r="M281" i="4" s="1"/>
  <c r="N281" i="4" s="1"/>
  <c r="O281" i="4" s="1"/>
  <c r="P281" i="4" s="1"/>
  <c r="Q281" i="4" s="1"/>
  <c r="R281" i="4" s="1"/>
  <c r="S281" i="4" s="1"/>
  <c r="T281" i="4" s="1"/>
  <c r="U281" i="4" s="1"/>
  <c r="V281" i="4" s="1"/>
  <c r="W281" i="4" s="1"/>
  <c r="X281" i="4" s="1"/>
  <c r="D88" i="4"/>
  <c r="D89" i="4" s="1"/>
  <c r="E273" i="4"/>
  <c r="M273" i="4"/>
  <c r="J273" i="4"/>
  <c r="F273" i="4"/>
  <c r="N273" i="4"/>
  <c r="G273" i="4"/>
  <c r="O273" i="4"/>
  <c r="H273" i="4"/>
  <c r="P273" i="4"/>
  <c r="D273" i="4"/>
  <c r="I273" i="4"/>
  <c r="Q273" i="4"/>
  <c r="K273" i="4"/>
  <c r="L273" i="4"/>
  <c r="L33" i="5"/>
  <c r="C87" i="4"/>
  <c r="C88" i="4" s="1"/>
  <c r="C89" i="4" s="1"/>
  <c r="C66" i="4"/>
  <c r="C67" i="4" s="1"/>
  <c r="C68" i="4" s="1"/>
  <c r="F151" i="4"/>
  <c r="G151" i="4" s="1"/>
  <c r="H151" i="4" s="1"/>
  <c r="I151" i="4" s="1"/>
  <c r="J151" i="4" s="1"/>
  <c r="K151" i="4" s="1"/>
  <c r="L151" i="4" s="1"/>
  <c r="M151" i="4" s="1"/>
  <c r="N151" i="4" s="1"/>
  <c r="O151" i="4" s="1"/>
  <c r="P151" i="4" s="1"/>
  <c r="Q151" i="4" s="1"/>
  <c r="R151" i="4" s="1"/>
  <c r="S151" i="4" s="1"/>
  <c r="T151" i="4" s="1"/>
  <c r="U151" i="4" s="1"/>
  <c r="V151" i="4" s="1"/>
  <c r="W151" i="4" s="1"/>
  <c r="X151" i="4" s="1"/>
  <c r="Y151" i="4" s="1"/>
  <c r="D34" i="5"/>
  <c r="D40" i="5" s="1"/>
  <c r="E40" i="5" s="1"/>
  <c r="F40" i="5" s="1"/>
  <c r="G40" i="5" s="1"/>
  <c r="H40" i="5" s="1"/>
  <c r="I40" i="5" s="1"/>
  <c r="J40" i="5" s="1"/>
  <c r="K40" i="5" s="1"/>
  <c r="L40" i="5" s="1"/>
  <c r="M40" i="5" s="1"/>
  <c r="N40" i="5" s="1"/>
  <c r="O40" i="5" s="1"/>
  <c r="P40" i="5" s="1"/>
  <c r="Q40" i="5" s="1"/>
  <c r="R40" i="5" s="1"/>
  <c r="S40" i="5" s="1"/>
  <c r="T40" i="5" s="1"/>
  <c r="U40" i="5" s="1"/>
  <c r="V40" i="5" s="1"/>
  <c r="W40" i="5" s="1"/>
  <c r="X40" i="5" s="1"/>
  <c r="Y40" i="5" s="1"/>
  <c r="Z40" i="5" s="1"/>
  <c r="AA40" i="5" s="1"/>
  <c r="AB40" i="5" s="1"/>
  <c r="AC40" i="5" s="1"/>
  <c r="AD40" i="5" s="1"/>
  <c r="AE40" i="5" s="1"/>
  <c r="AF40" i="5" s="1"/>
  <c r="AG40" i="5" s="1"/>
  <c r="AH40" i="5" s="1"/>
  <c r="AI40" i="5" s="1"/>
  <c r="AJ40" i="5" s="1"/>
  <c r="AK40" i="5" s="1"/>
  <c r="AL40" i="5" s="1"/>
  <c r="AM40" i="5" s="1"/>
  <c r="AN40" i="5" s="1"/>
  <c r="AO40" i="5" s="1"/>
  <c r="AP40" i="5" s="1"/>
  <c r="D111" i="4"/>
  <c r="E119" i="4"/>
  <c r="I119" i="4"/>
  <c r="D246" i="4"/>
  <c r="D37" i="23" s="1"/>
  <c r="M388" i="4"/>
  <c r="M33" i="26"/>
  <c r="K33" i="23"/>
  <c r="K254" i="4"/>
  <c r="F33" i="26"/>
  <c r="F388" i="4"/>
  <c r="E380" i="4"/>
  <c r="F378" i="4"/>
  <c r="E35" i="26"/>
  <c r="D34" i="26"/>
  <c r="D40" i="26" s="1"/>
  <c r="E40" i="26" s="1"/>
  <c r="F40" i="26" s="1"/>
  <c r="G40" i="26" s="1"/>
  <c r="H40" i="26" s="1"/>
  <c r="I40" i="26" s="1"/>
  <c r="D383" i="4"/>
  <c r="E383" i="4" s="1"/>
  <c r="F383" i="4" s="1"/>
  <c r="G383" i="4" s="1"/>
  <c r="H383" i="4" s="1"/>
  <c r="I383" i="4" s="1"/>
  <c r="J383" i="4" s="1"/>
  <c r="K383" i="4" s="1"/>
  <c r="L383" i="4" s="1"/>
  <c r="D33" i="23"/>
  <c r="D248" i="4"/>
  <c r="D254" i="4"/>
  <c r="J388" i="4"/>
  <c r="J34" i="26"/>
  <c r="O119" i="4"/>
  <c r="D41" i="23"/>
  <c r="E250" i="4"/>
  <c r="D41" i="26"/>
  <c r="E115" i="4"/>
  <c r="J33" i="23"/>
  <c r="J254" i="4"/>
  <c r="P33" i="23"/>
  <c r="P254" i="4"/>
  <c r="I33" i="23"/>
  <c r="I254" i="4"/>
  <c r="K119" i="4"/>
  <c r="Q119" i="4"/>
  <c r="G119" i="4"/>
  <c r="M33" i="23"/>
  <c r="M254" i="4"/>
  <c r="L33" i="23"/>
  <c r="L254" i="4"/>
  <c r="Q33" i="23"/>
  <c r="Q254" i="4"/>
  <c r="H33" i="23"/>
  <c r="H254" i="4"/>
  <c r="P33" i="26"/>
  <c r="P388" i="4"/>
  <c r="E33" i="23"/>
  <c r="E254" i="4"/>
  <c r="D34" i="23"/>
  <c r="D249" i="4"/>
  <c r="O33" i="23"/>
  <c r="O254" i="4"/>
  <c r="N119" i="4"/>
  <c r="H42" i="26"/>
  <c r="N33" i="23"/>
  <c r="N254" i="4"/>
  <c r="D388" i="4"/>
  <c r="D382" i="4"/>
  <c r="E382" i="4" s="1"/>
  <c r="F382" i="4" s="1"/>
  <c r="G382" i="4" s="1"/>
  <c r="H382" i="4" s="1"/>
  <c r="I382" i="4" s="1"/>
  <c r="J382" i="4" s="1"/>
  <c r="K382" i="4" s="1"/>
  <c r="D33" i="26"/>
  <c r="O33" i="26"/>
  <c r="O388" i="4"/>
  <c r="G33" i="23"/>
  <c r="G254" i="4"/>
  <c r="M119" i="4"/>
  <c r="E114" i="4"/>
  <c r="F114" i="4" s="1"/>
  <c r="G114" i="4" s="1"/>
  <c r="H114" i="4" s="1"/>
  <c r="I114" i="4" s="1"/>
  <c r="J114" i="4" s="1"/>
  <c r="K114" i="4" s="1"/>
  <c r="L114" i="4" s="1"/>
  <c r="M114" i="4" s="1"/>
  <c r="N114" i="4" s="1"/>
  <c r="O114" i="4" s="1"/>
  <c r="P114" i="4" s="1"/>
  <c r="Q114" i="4" s="1"/>
  <c r="R114" i="4" s="1"/>
  <c r="S114" i="4" s="1"/>
  <c r="T114" i="4" s="1"/>
  <c r="U114" i="4" s="1"/>
  <c r="V114" i="4" s="1"/>
  <c r="W114" i="4" s="1"/>
  <c r="X114" i="4" s="1"/>
  <c r="Y114" i="4" s="1"/>
  <c r="Z114" i="4" s="1"/>
  <c r="AA114" i="4" s="1"/>
  <c r="AB114" i="4" s="1"/>
  <c r="AC114" i="4" s="1"/>
  <c r="AD114" i="4" s="1"/>
  <c r="AE114" i="4" s="1"/>
  <c r="AF114" i="4" s="1"/>
  <c r="AG114" i="4" s="1"/>
  <c r="AH114" i="4" s="1"/>
  <c r="AI114" i="4" s="1"/>
  <c r="AJ114" i="4" s="1"/>
  <c r="AK114" i="4" s="1"/>
  <c r="AL114" i="4" s="1"/>
  <c r="AM114" i="4" s="1"/>
  <c r="AN114" i="4" s="1"/>
  <c r="AO114" i="4" s="1"/>
  <c r="AP114" i="4" s="1"/>
  <c r="F119" i="4"/>
  <c r="F109" i="4"/>
  <c r="F35" i="5" s="1"/>
  <c r="F35" i="30" s="1"/>
  <c r="E111" i="4"/>
  <c r="E384" i="4"/>
  <c r="F33" i="23"/>
  <c r="F254" i="4"/>
  <c r="Q33" i="26"/>
  <c r="Q388" i="4"/>
  <c r="E33" i="26"/>
  <c r="E388" i="4"/>
  <c r="G33" i="26"/>
  <c r="G388" i="4"/>
  <c r="P119" i="4"/>
  <c r="F244" i="4"/>
  <c r="E35" i="23"/>
  <c r="E246" i="4"/>
  <c r="E37" i="23" s="1"/>
  <c r="D380" i="4"/>
  <c r="L33" i="26"/>
  <c r="L388" i="4"/>
  <c r="K33" i="26"/>
  <c r="K388" i="4"/>
  <c r="I33" i="26"/>
  <c r="I388" i="4"/>
  <c r="H33" i="26"/>
  <c r="H388" i="4"/>
  <c r="N33" i="26"/>
  <c r="N388" i="4"/>
  <c r="D113" i="4"/>
  <c r="E113" i="4" s="1"/>
  <c r="F113" i="4" s="1"/>
  <c r="G113" i="4" s="1"/>
  <c r="H113" i="4" s="1"/>
  <c r="I113" i="4" s="1"/>
  <c r="J113" i="4" s="1"/>
  <c r="K113" i="4" s="1"/>
  <c r="L113" i="4" s="1"/>
  <c r="M113" i="4" s="1"/>
  <c r="N113" i="4" s="1"/>
  <c r="O113" i="4" s="1"/>
  <c r="P113" i="4" s="1"/>
  <c r="Q113" i="4" s="1"/>
  <c r="R113" i="4" s="1"/>
  <c r="S113" i="4" s="1"/>
  <c r="T113" i="4" s="1"/>
  <c r="U113" i="4" s="1"/>
  <c r="V113" i="4" s="1"/>
  <c r="W113" i="4" s="1"/>
  <c r="X113" i="4" s="1"/>
  <c r="Y113" i="4" s="1"/>
  <c r="Z113" i="4" s="1"/>
  <c r="AA113" i="4" s="1"/>
  <c r="AB113" i="4" s="1"/>
  <c r="AC113" i="4" s="1"/>
  <c r="AD113" i="4" s="1"/>
  <c r="AE113" i="4" s="1"/>
  <c r="AF113" i="4" s="1"/>
  <c r="AG113" i="4" s="1"/>
  <c r="AH113" i="4" s="1"/>
  <c r="AI113" i="4" s="1"/>
  <c r="AJ113" i="4" s="1"/>
  <c r="AK113" i="4" s="1"/>
  <c r="AL113" i="4" s="1"/>
  <c r="AM113" i="4" s="1"/>
  <c r="AN113" i="4" s="1"/>
  <c r="AO113" i="4" s="1"/>
  <c r="AP113" i="4" s="1"/>
  <c r="D119" i="4"/>
  <c r="J119" i="4"/>
  <c r="H119" i="4"/>
  <c r="T144" i="4"/>
  <c r="W145" i="4"/>
  <c r="U145" i="4"/>
  <c r="V145" i="4"/>
  <c r="X145" i="4"/>
  <c r="U144" i="4"/>
  <c r="S145" i="4"/>
  <c r="V144" i="4"/>
  <c r="T145" i="4"/>
  <c r="X144" i="4"/>
  <c r="S46" i="4"/>
  <c r="S47" i="4" s="1"/>
  <c r="W46" i="4"/>
  <c r="W47" i="4" s="1"/>
  <c r="K144" i="4"/>
  <c r="R46" i="4"/>
  <c r="R47" i="4" s="1"/>
  <c r="V46" i="4"/>
  <c r="V47" i="4" s="1"/>
  <c r="F46" i="4"/>
  <c r="F47" i="4" s="1"/>
  <c r="T46" i="4"/>
  <c r="T47" i="4" s="1"/>
  <c r="E286" i="4"/>
  <c r="G140" i="4"/>
  <c r="G49" i="4"/>
  <c r="G141" i="4"/>
  <c r="I385" i="4"/>
  <c r="D440" i="4"/>
  <c r="D445" i="4" s="1"/>
  <c r="D450" i="4" s="1"/>
  <c r="D455" i="4" s="1"/>
  <c r="D460" i="4" s="1"/>
  <c r="D465" i="4" s="1"/>
  <c r="D470" i="4" s="1"/>
  <c r="D475" i="4" s="1"/>
  <c r="D480" i="4" s="1"/>
  <c r="D485" i="4" s="1"/>
  <c r="D490" i="4" s="1"/>
  <c r="D495" i="4" s="1"/>
  <c r="D500" i="4" s="1"/>
  <c r="D505" i="4" s="1"/>
  <c r="D394" i="4" s="1"/>
  <c r="D41" i="5"/>
  <c r="H43" i="25"/>
  <c r="H48" i="30"/>
  <c r="H53" i="30" s="1"/>
  <c r="J245" i="4"/>
  <c r="I36" i="23"/>
  <c r="I35" i="25" s="1"/>
  <c r="F35" i="10"/>
  <c r="F43" i="10" s="1"/>
  <c r="F37" i="30"/>
  <c r="F42" i="30" s="1"/>
  <c r="J261" i="4"/>
  <c r="I36" i="24"/>
  <c r="I42" i="24" s="1"/>
  <c r="I251" i="4"/>
  <c r="H42" i="23"/>
  <c r="J379" i="4"/>
  <c r="I36" i="26"/>
  <c r="I35" i="28" s="1"/>
  <c r="I59" i="30" s="1"/>
  <c r="I64" i="30" s="1"/>
  <c r="E435" i="4"/>
  <c r="J395" i="4"/>
  <c r="I36" i="27"/>
  <c r="I42" i="27" s="1"/>
  <c r="I401" i="4"/>
  <c r="D35" i="7"/>
  <c r="D41" i="7" s="1"/>
  <c r="H43" i="28"/>
  <c r="O145" i="4"/>
  <c r="N144" i="4"/>
  <c r="F36" i="7"/>
  <c r="F42" i="7" s="1"/>
  <c r="M144" i="4"/>
  <c r="Q144" i="4"/>
  <c r="F145" i="4"/>
  <c r="O144" i="4"/>
  <c r="J144" i="4"/>
  <c r="K145" i="4"/>
  <c r="G145" i="4"/>
  <c r="H145" i="4"/>
  <c r="M145" i="4"/>
  <c r="I145" i="4"/>
  <c r="H144" i="4"/>
  <c r="F144" i="4"/>
  <c r="E35" i="5"/>
  <c r="E151" i="4"/>
  <c r="E156" i="4" s="1"/>
  <c r="E161" i="4" s="1"/>
  <c r="E166" i="4" s="1"/>
  <c r="E171" i="4" s="1"/>
  <c r="E176" i="4" s="1"/>
  <c r="E181" i="4" s="1"/>
  <c r="E186" i="4" s="1"/>
  <c r="E191" i="4" s="1"/>
  <c r="E196" i="4" s="1"/>
  <c r="E201" i="4" s="1"/>
  <c r="E206" i="4" s="1"/>
  <c r="E211" i="4" s="1"/>
  <c r="E216" i="4" s="1"/>
  <c r="E221" i="4" s="1"/>
  <c r="E226" i="4" s="1"/>
  <c r="E231" i="4" s="1"/>
  <c r="E236" i="4" s="1"/>
  <c r="E125" i="4" s="1"/>
  <c r="E131" i="4" s="1"/>
  <c r="P145" i="4"/>
  <c r="J145" i="4"/>
  <c r="Q145" i="4"/>
  <c r="R144" i="4"/>
  <c r="I144" i="4"/>
  <c r="G144" i="4"/>
  <c r="E46" i="4"/>
  <c r="E47" i="4" s="1"/>
  <c r="R145" i="4"/>
  <c r="N145" i="4"/>
  <c r="L145" i="4"/>
  <c r="E145" i="4"/>
  <c r="E144" i="4"/>
  <c r="P144" i="4"/>
  <c r="L144" i="4"/>
  <c r="G146" i="4"/>
  <c r="H146" i="4" s="1"/>
  <c r="I146" i="4" s="1"/>
  <c r="F42" i="5"/>
  <c r="G45" i="4"/>
  <c r="W119" i="4"/>
  <c r="D33" i="5"/>
  <c r="D39" i="5" s="1"/>
  <c r="E39" i="5" s="1"/>
  <c r="F39" i="5" s="1"/>
  <c r="G39" i="5" s="1"/>
  <c r="H39" i="5" s="1"/>
  <c r="P33" i="5"/>
  <c r="I33" i="5"/>
  <c r="V119" i="4"/>
  <c r="Q33" i="5"/>
  <c r="V33" i="5"/>
  <c r="H42" i="4"/>
  <c r="H39" i="4"/>
  <c r="H40" i="4"/>
  <c r="I32" i="4"/>
  <c r="H37" i="4"/>
  <c r="H41" i="4"/>
  <c r="D46" i="4"/>
  <c r="D47" i="4" s="1"/>
  <c r="H138" i="4"/>
  <c r="L138" i="4"/>
  <c r="P138" i="4"/>
  <c r="T138" i="4"/>
  <c r="E139" i="4"/>
  <c r="I139" i="4"/>
  <c r="M139" i="4"/>
  <c r="Q139" i="4"/>
  <c r="U139" i="4"/>
  <c r="E138" i="4"/>
  <c r="I138" i="4"/>
  <c r="M138" i="4"/>
  <c r="Q138" i="4"/>
  <c r="U138" i="4"/>
  <c r="F139" i="4"/>
  <c r="J139" i="4"/>
  <c r="N139" i="4"/>
  <c r="R139" i="4"/>
  <c r="V139" i="4"/>
  <c r="F138" i="4"/>
  <c r="J138" i="4"/>
  <c r="N138" i="4"/>
  <c r="R138" i="4"/>
  <c r="V138" i="4"/>
  <c r="G139" i="4"/>
  <c r="K139" i="4"/>
  <c r="O139" i="4"/>
  <c r="S139" i="4"/>
  <c r="W139" i="4"/>
  <c r="D138" i="4"/>
  <c r="G138" i="4"/>
  <c r="K138" i="4"/>
  <c r="O138" i="4"/>
  <c r="S138" i="4"/>
  <c r="W138" i="4"/>
  <c r="H139" i="4"/>
  <c r="L139" i="4"/>
  <c r="P139" i="4"/>
  <c r="T139" i="4"/>
  <c r="I33" i="4"/>
  <c r="H38" i="4"/>
  <c r="I31" i="4"/>
  <c r="H141" i="4"/>
  <c r="H49" i="4"/>
  <c r="H140" i="4"/>
  <c r="X150" i="4"/>
  <c r="W149" i="4"/>
  <c r="W150" i="4"/>
  <c r="Y149" i="4"/>
  <c r="Y150" i="4"/>
  <c r="X149" i="4"/>
  <c r="L149" i="4"/>
  <c r="G149" i="4"/>
  <c r="O149" i="4"/>
  <c r="K150" i="4"/>
  <c r="T149" i="4"/>
  <c r="P150" i="4"/>
  <c r="M149" i="4"/>
  <c r="R149" i="4"/>
  <c r="G150" i="4"/>
  <c r="H149" i="4"/>
  <c r="R150" i="4"/>
  <c r="N150" i="4"/>
  <c r="Q149" i="4"/>
  <c r="S149" i="4"/>
  <c r="U150" i="4"/>
  <c r="V150" i="4"/>
  <c r="T150" i="4"/>
  <c r="K149" i="4"/>
  <c r="U149" i="4"/>
  <c r="J149" i="4"/>
  <c r="S150" i="4"/>
  <c r="M150" i="4"/>
  <c r="O150" i="4"/>
  <c r="F150" i="4"/>
  <c r="J150" i="4"/>
  <c r="F149" i="4"/>
  <c r="I150" i="4"/>
  <c r="N149" i="4"/>
  <c r="P149" i="4"/>
  <c r="H150" i="4"/>
  <c r="L150" i="4"/>
  <c r="Q150" i="4"/>
  <c r="I149" i="4"/>
  <c r="V149" i="4"/>
  <c r="G20" i="4"/>
  <c r="H30" i="4"/>
  <c r="AG470" i="4" l="1"/>
  <c r="AF475" i="4"/>
  <c r="G291" i="4"/>
  <c r="H286" i="4"/>
  <c r="I286" i="4" s="1"/>
  <c r="J286" i="4" s="1"/>
  <c r="K286" i="4" s="1"/>
  <c r="L286" i="4" s="1"/>
  <c r="M286" i="4" s="1"/>
  <c r="N286" i="4" s="1"/>
  <c r="O286" i="4" s="1"/>
  <c r="P286" i="4" s="1"/>
  <c r="Q286" i="4" s="1"/>
  <c r="R286" i="4" s="1"/>
  <c r="S286" i="4" s="1"/>
  <c r="T286" i="4" s="1"/>
  <c r="U286" i="4" s="1"/>
  <c r="V286" i="4" s="1"/>
  <c r="W286" i="4" s="1"/>
  <c r="X286" i="4" s="1"/>
  <c r="Y286" i="4" s="1"/>
  <c r="F425" i="4"/>
  <c r="F430" i="4" s="1"/>
  <c r="F435" i="4" s="1"/>
  <c r="F440" i="4" s="1"/>
  <c r="F445" i="4" s="1"/>
  <c r="F450" i="4" s="1"/>
  <c r="F455" i="4" s="1"/>
  <c r="F460" i="4" s="1"/>
  <c r="F465" i="4" s="1"/>
  <c r="F470" i="4" s="1"/>
  <c r="F475" i="4" s="1"/>
  <c r="F480" i="4" s="1"/>
  <c r="F485" i="4" s="1"/>
  <c r="F490" i="4" s="1"/>
  <c r="F495" i="4" s="1"/>
  <c r="F500" i="4" s="1"/>
  <c r="F505" i="4" s="1"/>
  <c r="F394" i="4" s="1"/>
  <c r="F35" i="27" s="1"/>
  <c r="F156" i="4"/>
  <c r="F161" i="4" s="1"/>
  <c r="F166" i="4" s="1"/>
  <c r="F171" i="4" s="1"/>
  <c r="F176" i="4" s="1"/>
  <c r="F181" i="4" s="1"/>
  <c r="F186" i="4" s="1"/>
  <c r="F191" i="4" s="1"/>
  <c r="F196" i="4" s="1"/>
  <c r="F201" i="4" s="1"/>
  <c r="G156" i="4"/>
  <c r="H156" i="4" s="1"/>
  <c r="I156" i="4" s="1"/>
  <c r="J156" i="4" s="1"/>
  <c r="K156" i="4" s="1"/>
  <c r="L156" i="4" s="1"/>
  <c r="M156" i="4" s="1"/>
  <c r="N156" i="4" s="1"/>
  <c r="O156" i="4" s="1"/>
  <c r="P156" i="4" s="1"/>
  <c r="Q156" i="4" s="1"/>
  <c r="R156" i="4" s="1"/>
  <c r="S156" i="4" s="1"/>
  <c r="T156" i="4" s="1"/>
  <c r="U156" i="4" s="1"/>
  <c r="V156" i="4" s="1"/>
  <c r="W156" i="4" s="1"/>
  <c r="X156" i="4" s="1"/>
  <c r="Y156" i="4" s="1"/>
  <c r="Z156" i="4" s="1"/>
  <c r="E33" i="28"/>
  <c r="E57" i="30" s="1"/>
  <c r="E33" i="25"/>
  <c r="E46" i="30" s="1"/>
  <c r="D33" i="25"/>
  <c r="D41" i="25" s="1"/>
  <c r="D392" i="4" a="1"/>
  <c r="D392" i="4" s="1"/>
  <c r="D33" i="27" s="1"/>
  <c r="D37" i="26"/>
  <c r="D393" i="4" a="1"/>
  <c r="D393" i="4" s="1"/>
  <c r="E123" i="4"/>
  <c r="E124" i="4"/>
  <c r="E249" i="4"/>
  <c r="D40" i="23"/>
  <c r="F115" i="4"/>
  <c r="E117" i="4"/>
  <c r="F380" i="4"/>
  <c r="G378" i="4"/>
  <c r="F35" i="26"/>
  <c r="F37" i="26" s="1"/>
  <c r="AR388" i="4"/>
  <c r="D117" i="4"/>
  <c r="G244" i="4"/>
  <c r="F35" i="23"/>
  <c r="F33" i="25" s="1"/>
  <c r="F46" i="30" s="1"/>
  <c r="F246" i="4"/>
  <c r="F37" i="23" s="1"/>
  <c r="AR254" i="4"/>
  <c r="E41" i="26"/>
  <c r="E248" i="4"/>
  <c r="D39" i="23"/>
  <c r="D123" i="4"/>
  <c r="D129" i="4" s="1"/>
  <c r="D124" i="4"/>
  <c r="F384" i="4"/>
  <c r="E386" i="4"/>
  <c r="I42" i="26"/>
  <c r="E41" i="23"/>
  <c r="F250" i="4"/>
  <c r="D386" i="4"/>
  <c r="D252" i="4"/>
  <c r="D43" i="23" s="1"/>
  <c r="I43" i="28"/>
  <c r="J40" i="26"/>
  <c r="K40" i="26" s="1"/>
  <c r="L40" i="26" s="1"/>
  <c r="M40" i="26" s="1"/>
  <c r="N40" i="26" s="1"/>
  <c r="O40" i="26" s="1"/>
  <c r="P40" i="26" s="1"/>
  <c r="Q40" i="26" s="1"/>
  <c r="R40" i="26" s="1"/>
  <c r="S40" i="26" s="1"/>
  <c r="T40" i="26" s="1"/>
  <c r="U40" i="26" s="1"/>
  <c r="V40" i="26" s="1"/>
  <c r="W40" i="26" s="1"/>
  <c r="X40" i="26" s="1"/>
  <c r="Y40" i="26" s="1"/>
  <c r="Z40" i="26" s="1"/>
  <c r="AA40" i="26" s="1"/>
  <c r="AB40" i="26" s="1"/>
  <c r="AC40" i="26" s="1"/>
  <c r="AD40" i="26" s="1"/>
  <c r="AE40" i="26" s="1"/>
  <c r="AF40" i="26" s="1"/>
  <c r="AG40" i="26" s="1"/>
  <c r="AH40" i="26" s="1"/>
  <c r="AI40" i="26" s="1"/>
  <c r="AJ40" i="26" s="1"/>
  <c r="AK40" i="26" s="1"/>
  <c r="AL40" i="26" s="1"/>
  <c r="AM40" i="26" s="1"/>
  <c r="AN40" i="26" s="1"/>
  <c r="AO40" i="26" s="1"/>
  <c r="AP40" i="26" s="1"/>
  <c r="G109" i="4"/>
  <c r="G35" i="5" s="1"/>
  <c r="G35" i="30" s="1"/>
  <c r="F111" i="4"/>
  <c r="D39" i="26"/>
  <c r="E39" i="26" s="1"/>
  <c r="F39" i="26" s="1"/>
  <c r="G39" i="26" s="1"/>
  <c r="H39" i="26" s="1"/>
  <c r="I39" i="26" s="1"/>
  <c r="J39" i="26" s="1"/>
  <c r="K39" i="26" s="1"/>
  <c r="L39" i="26" s="1"/>
  <c r="M39" i="26" s="1"/>
  <c r="N39" i="26" s="1"/>
  <c r="O39" i="26" s="1"/>
  <c r="P39" i="26" s="1"/>
  <c r="Q39" i="26" s="1"/>
  <c r="R39" i="26" s="1"/>
  <c r="S39" i="26" s="1"/>
  <c r="T39" i="26" s="1"/>
  <c r="U39" i="26" s="1"/>
  <c r="V39" i="26" s="1"/>
  <c r="W39" i="26" s="1"/>
  <c r="X39" i="26" s="1"/>
  <c r="Y39" i="26" s="1"/>
  <c r="Z39" i="26" s="1"/>
  <c r="AA39" i="26" s="1"/>
  <c r="AB39" i="26" s="1"/>
  <c r="AC39" i="26" s="1"/>
  <c r="AD39" i="26" s="1"/>
  <c r="AE39" i="26" s="1"/>
  <c r="AF39" i="26" s="1"/>
  <c r="AG39" i="26" s="1"/>
  <c r="AH39" i="26" s="1"/>
  <c r="AI39" i="26" s="1"/>
  <c r="AJ39" i="26" s="1"/>
  <c r="AK39" i="26" s="1"/>
  <c r="AL39" i="26" s="1"/>
  <c r="AM39" i="26" s="1"/>
  <c r="AN39" i="26" s="1"/>
  <c r="AO39" i="26" s="1"/>
  <c r="AP39" i="26" s="1"/>
  <c r="D33" i="28"/>
  <c r="E37" i="26"/>
  <c r="D259" i="4" a="1"/>
  <c r="D259" i="4" s="1"/>
  <c r="D34" i="24" s="1"/>
  <c r="D258" i="4" a="1"/>
  <c r="D258" i="4" s="1"/>
  <c r="D33" i="24" s="1"/>
  <c r="D35" i="30"/>
  <c r="D40" i="30" s="1"/>
  <c r="M383" i="4"/>
  <c r="L382" i="4"/>
  <c r="AD13" i="10"/>
  <c r="AD28" i="10" s="1"/>
  <c r="AD13" i="30"/>
  <c r="AD28" i="30" s="1"/>
  <c r="G46" i="4"/>
  <c r="G47" i="4" s="1"/>
  <c r="E291" i="4"/>
  <c r="I43" i="25"/>
  <c r="I48" i="30"/>
  <c r="I53" i="30" s="1"/>
  <c r="J385" i="4"/>
  <c r="J401" i="4"/>
  <c r="J251" i="4"/>
  <c r="I42" i="23"/>
  <c r="K245" i="4"/>
  <c r="J36" i="23"/>
  <c r="J35" i="25" s="1"/>
  <c r="K261" i="4"/>
  <c r="J36" i="24"/>
  <c r="J42" i="24" s="1"/>
  <c r="D400" i="4"/>
  <c r="D35" i="27"/>
  <c r="E440" i="4"/>
  <c r="E33" i="10"/>
  <c r="E35" i="30"/>
  <c r="K395" i="4"/>
  <c r="J36" i="27"/>
  <c r="J42" i="27" s="1"/>
  <c r="K379" i="4"/>
  <c r="J36" i="26"/>
  <c r="J35" i="28" s="1"/>
  <c r="J59" i="30" s="1"/>
  <c r="J64" i="30" s="1"/>
  <c r="E35" i="7"/>
  <c r="E41" i="7" s="1"/>
  <c r="H36" i="5"/>
  <c r="D43" i="5"/>
  <c r="E37" i="5"/>
  <c r="G36" i="7"/>
  <c r="G42" i="7" s="1"/>
  <c r="E41" i="5"/>
  <c r="F41" i="5" s="1"/>
  <c r="G36" i="5"/>
  <c r="H45" i="4"/>
  <c r="D37" i="5"/>
  <c r="D33" i="10"/>
  <c r="D41" i="10" s="1"/>
  <c r="I39" i="5"/>
  <c r="J39" i="5" s="1"/>
  <c r="K39" i="5" s="1"/>
  <c r="L39" i="5" s="1"/>
  <c r="M39" i="5" s="1"/>
  <c r="N39" i="5" s="1"/>
  <c r="O39" i="5" s="1"/>
  <c r="P39" i="5" s="1"/>
  <c r="Q39" i="5" s="1"/>
  <c r="R39" i="5" s="1"/>
  <c r="S39" i="5" s="1"/>
  <c r="T39" i="5" s="1"/>
  <c r="U39" i="5" s="1"/>
  <c r="V39" i="5" s="1"/>
  <c r="W39" i="5" s="1"/>
  <c r="X39" i="5" s="1"/>
  <c r="Y39" i="5" s="1"/>
  <c r="Z39" i="5" s="1"/>
  <c r="AA39" i="5" s="1"/>
  <c r="AB39" i="5" s="1"/>
  <c r="AC39" i="5" s="1"/>
  <c r="AD39" i="5" s="1"/>
  <c r="AE39" i="5" s="1"/>
  <c r="AF39" i="5" s="1"/>
  <c r="AG39" i="5" s="1"/>
  <c r="AH39" i="5" s="1"/>
  <c r="AI39" i="5" s="1"/>
  <c r="AJ39" i="5" s="1"/>
  <c r="AK39" i="5" s="1"/>
  <c r="AL39" i="5" s="1"/>
  <c r="AM39" i="5" s="1"/>
  <c r="AN39" i="5" s="1"/>
  <c r="AO39" i="5" s="1"/>
  <c r="AP39" i="5" s="1"/>
  <c r="AR119" i="4"/>
  <c r="I42" i="4"/>
  <c r="I39" i="4"/>
  <c r="J32" i="4"/>
  <c r="I41" i="4"/>
  <c r="I37" i="4"/>
  <c r="I40" i="4"/>
  <c r="I38" i="4"/>
  <c r="J33" i="4"/>
  <c r="J31" i="4"/>
  <c r="I49" i="4"/>
  <c r="I141" i="4"/>
  <c r="I140" i="4"/>
  <c r="H20" i="4"/>
  <c r="I30" i="4"/>
  <c r="Z154" i="4"/>
  <c r="Z155" i="4"/>
  <c r="Y154" i="4"/>
  <c r="Y155" i="4"/>
  <c r="X154" i="4"/>
  <c r="X155" i="4"/>
  <c r="T155" i="4"/>
  <c r="H155" i="4"/>
  <c r="O154" i="4"/>
  <c r="U154" i="4"/>
  <c r="Q154" i="4"/>
  <c r="R155" i="4"/>
  <c r="R154" i="4"/>
  <c r="K154" i="4"/>
  <c r="J154" i="4"/>
  <c r="G155" i="4"/>
  <c r="V155" i="4"/>
  <c r="G154" i="4"/>
  <c r="O155" i="4"/>
  <c r="N154" i="4"/>
  <c r="T154" i="4"/>
  <c r="W155" i="4"/>
  <c r="S155" i="4"/>
  <c r="I155" i="4"/>
  <c r="Q155" i="4"/>
  <c r="M155" i="4"/>
  <c r="L154" i="4"/>
  <c r="U155" i="4"/>
  <c r="J155" i="4"/>
  <c r="P154" i="4"/>
  <c r="S154" i="4"/>
  <c r="N155" i="4"/>
  <c r="K155" i="4"/>
  <c r="H154" i="4"/>
  <c r="L155" i="4"/>
  <c r="M154" i="4"/>
  <c r="P155" i="4"/>
  <c r="I154" i="4"/>
  <c r="V154" i="4"/>
  <c r="W154" i="4"/>
  <c r="F206" i="4"/>
  <c r="I36" i="5"/>
  <c r="F37" i="5"/>
  <c r="F33" i="10"/>
  <c r="J146" i="4"/>
  <c r="H161" i="4" l="1"/>
  <c r="H166" i="4" s="1"/>
  <c r="AH470" i="4"/>
  <c r="AG475" i="4"/>
  <c r="H291" i="4"/>
  <c r="I291" i="4"/>
  <c r="K291" i="4" s="1"/>
  <c r="M291" i="4" s="1"/>
  <c r="O291" i="4" s="1"/>
  <c r="Q291" i="4" s="1"/>
  <c r="S291" i="4" s="1"/>
  <c r="U291" i="4" s="1"/>
  <c r="W291" i="4" s="1"/>
  <c r="Y291" i="4" s="1"/>
  <c r="G161" i="4"/>
  <c r="G166" i="4" s="1"/>
  <c r="G171" i="4" s="1"/>
  <c r="G176" i="4" s="1"/>
  <c r="G181" i="4" s="1"/>
  <c r="G186" i="4" s="1"/>
  <c r="G191" i="4" s="1"/>
  <c r="G196" i="4" s="1"/>
  <c r="G201" i="4" s="1"/>
  <c r="G206" i="4" s="1"/>
  <c r="G211" i="4" s="1"/>
  <c r="G216" i="4" s="1"/>
  <c r="G221" i="4" s="1"/>
  <c r="G226" i="4" s="1"/>
  <c r="G231" i="4" s="1"/>
  <c r="G236" i="4" s="1"/>
  <c r="G125" i="4" s="1"/>
  <c r="G35" i="7" s="1"/>
  <c r="E41" i="25"/>
  <c r="F41" i="25" s="1"/>
  <c r="F33" i="28"/>
  <c r="F57" i="30" s="1"/>
  <c r="D46" i="30"/>
  <c r="D51" i="30" s="1"/>
  <c r="E51" i="30" s="1"/>
  <c r="F51" i="30" s="1"/>
  <c r="E40" i="30"/>
  <c r="F40" i="30" s="1"/>
  <c r="G40" i="30" s="1"/>
  <c r="D398" i="4"/>
  <c r="D396" i="4"/>
  <c r="E127" i="4"/>
  <c r="E252" i="4"/>
  <c r="E43" i="23" s="1"/>
  <c r="E129" i="4"/>
  <c r="D34" i="27"/>
  <c r="D40" i="27" s="1"/>
  <c r="D399" i="4"/>
  <c r="F393" i="4" a="1"/>
  <c r="F393" i="4" s="1"/>
  <c r="F34" i="27" s="1"/>
  <c r="F41" i="23"/>
  <c r="G250" i="4"/>
  <c r="H109" i="4"/>
  <c r="H35" i="5" s="1"/>
  <c r="H35" i="30" s="1"/>
  <c r="G111" i="4"/>
  <c r="D130" i="4"/>
  <c r="E130" i="4" s="1"/>
  <c r="D127" i="4"/>
  <c r="F117" i="4"/>
  <c r="G115" i="4"/>
  <c r="J42" i="26"/>
  <c r="F249" i="4"/>
  <c r="E40" i="23"/>
  <c r="G384" i="4"/>
  <c r="F386" i="4"/>
  <c r="E41" i="10"/>
  <c r="F41" i="10" s="1"/>
  <c r="F248" i="4"/>
  <c r="E39" i="23"/>
  <c r="G246" i="4"/>
  <c r="G37" i="23" s="1"/>
  <c r="H244" i="4"/>
  <c r="G35" i="23"/>
  <c r="G33" i="25" s="1"/>
  <c r="G46" i="30" s="1"/>
  <c r="D41" i="28"/>
  <c r="E41" i="28" s="1"/>
  <c r="D57" i="30"/>
  <c r="D62" i="30" s="1"/>
  <c r="E62" i="30" s="1"/>
  <c r="D43" i="26"/>
  <c r="H378" i="4"/>
  <c r="G35" i="26"/>
  <c r="G380" i="4"/>
  <c r="D264" i="4"/>
  <c r="E43" i="26"/>
  <c r="F41" i="26"/>
  <c r="D39" i="24"/>
  <c r="D34" i="25"/>
  <c r="D40" i="24"/>
  <c r="D37" i="24"/>
  <c r="F392" i="4" a="1"/>
  <c r="F392" i="4" s="1"/>
  <c r="K401" i="4"/>
  <c r="M382" i="4"/>
  <c r="N383" i="4"/>
  <c r="AD14" i="10"/>
  <c r="AD29" i="10" s="1"/>
  <c r="AD14" i="30"/>
  <c r="AD29" i="30" s="1"/>
  <c r="H46" i="4"/>
  <c r="H47" i="4" s="1"/>
  <c r="F291" i="4"/>
  <c r="E296" i="4"/>
  <c r="I35" i="10"/>
  <c r="I37" i="30"/>
  <c r="L395" i="4"/>
  <c r="K36" i="27"/>
  <c r="K42" i="27" s="1"/>
  <c r="D41" i="27"/>
  <c r="J43" i="25"/>
  <c r="J48" i="30"/>
  <c r="J53" i="30" s="1"/>
  <c r="D39" i="27"/>
  <c r="K385" i="4"/>
  <c r="L245" i="4"/>
  <c r="K36" i="23"/>
  <c r="K35" i="25" s="1"/>
  <c r="K251" i="4"/>
  <c r="J42" i="23"/>
  <c r="E445" i="4"/>
  <c r="E450" i="4" s="1"/>
  <c r="E455" i="4" s="1"/>
  <c r="E460" i="4" s="1"/>
  <c r="E465" i="4" s="1"/>
  <c r="E470" i="4" s="1"/>
  <c r="E475" i="4" s="1"/>
  <c r="E480" i="4" s="1"/>
  <c r="E485" i="4" s="1"/>
  <c r="E490" i="4" s="1"/>
  <c r="E495" i="4" s="1"/>
  <c r="E500" i="4" s="1"/>
  <c r="E505" i="4" s="1"/>
  <c r="G35" i="10"/>
  <c r="G43" i="10" s="1"/>
  <c r="G37" i="30"/>
  <c r="G42" i="30" s="1"/>
  <c r="H35" i="10"/>
  <c r="H37" i="30"/>
  <c r="L379" i="4"/>
  <c r="K36" i="26"/>
  <c r="K35" i="28" s="1"/>
  <c r="K59" i="30" s="1"/>
  <c r="K64" i="30" s="1"/>
  <c r="L261" i="4"/>
  <c r="K36" i="24"/>
  <c r="K42" i="24" s="1"/>
  <c r="J43" i="28"/>
  <c r="E43" i="5"/>
  <c r="D265" i="4"/>
  <c r="H36" i="7"/>
  <c r="H42" i="7" s="1"/>
  <c r="G42" i="5"/>
  <c r="H42" i="5" s="1"/>
  <c r="I42" i="5" s="1"/>
  <c r="J37" i="4"/>
  <c r="J39" i="4"/>
  <c r="K32" i="4"/>
  <c r="J40" i="4"/>
  <c r="J42" i="4"/>
  <c r="J41" i="4"/>
  <c r="E34" i="7"/>
  <c r="E33" i="7"/>
  <c r="E135" i="4"/>
  <c r="D33" i="7"/>
  <c r="D34" i="7"/>
  <c r="J38" i="4"/>
  <c r="K33" i="4"/>
  <c r="I45" i="4"/>
  <c r="J141" i="4"/>
  <c r="J49" i="4"/>
  <c r="K31" i="4"/>
  <c r="J140" i="4"/>
  <c r="I20" i="4"/>
  <c r="J30" i="4"/>
  <c r="Z160" i="4"/>
  <c r="Y159" i="4"/>
  <c r="Y160" i="4"/>
  <c r="AA159" i="4"/>
  <c r="AA160" i="4"/>
  <c r="Z159" i="4"/>
  <c r="U160" i="4"/>
  <c r="W160" i="4"/>
  <c r="W159" i="4"/>
  <c r="X160" i="4"/>
  <c r="N160" i="4"/>
  <c r="K159" i="4"/>
  <c r="L159" i="4"/>
  <c r="J160" i="4"/>
  <c r="Q159" i="4"/>
  <c r="H160" i="4"/>
  <c r="T160" i="4"/>
  <c r="S160" i="4"/>
  <c r="L160" i="4"/>
  <c r="Q160" i="4"/>
  <c r="N159" i="4"/>
  <c r="R160" i="4"/>
  <c r="P159" i="4"/>
  <c r="P160" i="4"/>
  <c r="M159" i="4"/>
  <c r="V159" i="4"/>
  <c r="O159" i="4"/>
  <c r="T159" i="4"/>
  <c r="O160" i="4"/>
  <c r="I160" i="4"/>
  <c r="X159" i="4"/>
  <c r="K160" i="4"/>
  <c r="M160" i="4"/>
  <c r="R159" i="4"/>
  <c r="V160" i="4"/>
  <c r="S159" i="4"/>
  <c r="H159" i="4"/>
  <c r="I159" i="4"/>
  <c r="U159" i="4"/>
  <c r="J159" i="4"/>
  <c r="J36" i="5"/>
  <c r="K146" i="4"/>
  <c r="F211" i="4"/>
  <c r="G37" i="5"/>
  <c r="G33" i="10"/>
  <c r="G41" i="5"/>
  <c r="F43" i="5"/>
  <c r="I161" i="4" l="1"/>
  <c r="G124" i="4"/>
  <c r="G34" i="7" s="1"/>
  <c r="G123" i="4"/>
  <c r="G33" i="7" s="1"/>
  <c r="AI470" i="4"/>
  <c r="AI475" i="4" s="1"/>
  <c r="AH475" i="4"/>
  <c r="G430" i="4"/>
  <c r="D37" i="27"/>
  <c r="J291" i="4"/>
  <c r="L291" i="4" s="1"/>
  <c r="N291" i="4" s="1"/>
  <c r="P291" i="4" s="1"/>
  <c r="R291" i="4" s="1"/>
  <c r="T291" i="4" s="1"/>
  <c r="V291" i="4" s="1"/>
  <c r="X291" i="4" s="1"/>
  <c r="Z291" i="4" s="1"/>
  <c r="H296" i="4"/>
  <c r="D34" i="28"/>
  <c r="D58" i="30" s="1"/>
  <c r="D63" i="30" s="1"/>
  <c r="H40" i="30"/>
  <c r="F41" i="28"/>
  <c r="F62" i="30"/>
  <c r="G51" i="30"/>
  <c r="L401" i="4"/>
  <c r="G41" i="25"/>
  <c r="F252" i="4"/>
  <c r="F43" i="23" s="1"/>
  <c r="D43" i="24"/>
  <c r="F396" i="4"/>
  <c r="K42" i="26"/>
  <c r="G41" i="26"/>
  <c r="F43" i="26"/>
  <c r="G41" i="23"/>
  <c r="H250" i="4"/>
  <c r="G386" i="4"/>
  <c r="H384" i="4"/>
  <c r="H115" i="4"/>
  <c r="G117" i="4"/>
  <c r="E393" i="4" a="1"/>
  <c r="E393" i="4" s="1"/>
  <c r="E34" i="27" s="1"/>
  <c r="E40" i="27" s="1"/>
  <c r="F40" i="27" s="1"/>
  <c r="G33" i="28"/>
  <c r="G57" i="30" s="1"/>
  <c r="G37" i="26"/>
  <c r="I244" i="4"/>
  <c r="H35" i="23"/>
  <c r="H33" i="25" s="1"/>
  <c r="H46" i="30" s="1"/>
  <c r="H246" i="4"/>
  <c r="H37" i="23" s="1"/>
  <c r="I378" i="4"/>
  <c r="H35" i="26"/>
  <c r="H380" i="4"/>
  <c r="F40" i="23"/>
  <c r="G249" i="4"/>
  <c r="E133" i="4"/>
  <c r="G248" i="4"/>
  <c r="F39" i="23"/>
  <c r="I109" i="4"/>
  <c r="I35" i="5" s="1"/>
  <c r="I35" i="30" s="1"/>
  <c r="H111" i="4"/>
  <c r="F33" i="27"/>
  <c r="F37" i="27" s="1"/>
  <c r="F404" i="4"/>
  <c r="D47" i="30"/>
  <c r="D52" i="30" s="1"/>
  <c r="D42" i="25"/>
  <c r="D36" i="25"/>
  <c r="O383" i="4"/>
  <c r="N382" i="4"/>
  <c r="I46" i="4"/>
  <c r="I47" i="4" s="1"/>
  <c r="H42" i="30"/>
  <c r="I42" i="30" s="1"/>
  <c r="D36" i="30"/>
  <c r="D41" i="30" s="1"/>
  <c r="F296" i="4"/>
  <c r="F301" i="4" s="1"/>
  <c r="F306" i="4" s="1"/>
  <c r="F311" i="4" s="1"/>
  <c r="F316" i="4" s="1"/>
  <c r="F321" i="4" s="1"/>
  <c r="F326" i="4" s="1"/>
  <c r="F331" i="4" s="1"/>
  <c r="F336" i="4" s="1"/>
  <c r="F341" i="4" s="1"/>
  <c r="F346" i="4" s="1"/>
  <c r="F351" i="4" s="1"/>
  <c r="F356" i="4" s="1"/>
  <c r="F361" i="4" s="1"/>
  <c r="F366" i="4" s="1"/>
  <c r="F371" i="4" s="1"/>
  <c r="F260" i="4" s="1"/>
  <c r="F35" i="24" s="1"/>
  <c r="E301" i="4"/>
  <c r="E306" i="4" s="1"/>
  <c r="E311" i="4" s="1"/>
  <c r="E316" i="4" s="1"/>
  <c r="E321" i="4" s="1"/>
  <c r="E326" i="4" s="1"/>
  <c r="E331" i="4" s="1"/>
  <c r="E336" i="4" s="1"/>
  <c r="E341" i="4" s="1"/>
  <c r="E346" i="4" s="1"/>
  <c r="E351" i="4" s="1"/>
  <c r="E356" i="4" s="1"/>
  <c r="E361" i="4" s="1"/>
  <c r="E366" i="4" s="1"/>
  <c r="E371" i="4" s="1"/>
  <c r="E260" i="4" s="1"/>
  <c r="K43" i="28"/>
  <c r="E394" i="4"/>
  <c r="E392" i="4" a="1"/>
  <c r="E392" i="4" s="1"/>
  <c r="D43" i="27"/>
  <c r="E36" i="30"/>
  <c r="K43" i="25"/>
  <c r="K48" i="30"/>
  <c r="K53" i="30" s="1"/>
  <c r="M261" i="4"/>
  <c r="L36" i="24"/>
  <c r="L42" i="24" s="1"/>
  <c r="H43" i="10"/>
  <c r="I43" i="10" s="1"/>
  <c r="M245" i="4"/>
  <c r="L36" i="23"/>
  <c r="L35" i="25" s="1"/>
  <c r="L385" i="4"/>
  <c r="M395" i="4"/>
  <c r="L36" i="27"/>
  <c r="L42" i="27" s="1"/>
  <c r="J35" i="10"/>
  <c r="J37" i="30"/>
  <c r="M379" i="4"/>
  <c r="L36" i="26"/>
  <c r="L35" i="28" s="1"/>
  <c r="L59" i="30" s="1"/>
  <c r="L64" i="30" s="1"/>
  <c r="L251" i="4"/>
  <c r="K42" i="23"/>
  <c r="F216" i="4"/>
  <c r="F221" i="4" s="1"/>
  <c r="F226" i="4" s="1"/>
  <c r="F231" i="4" s="1"/>
  <c r="F236" i="4" s="1"/>
  <c r="F125" i="4" s="1"/>
  <c r="I36" i="7"/>
  <c r="I42" i="7" s="1"/>
  <c r="G41" i="10"/>
  <c r="J45" i="4"/>
  <c r="K37" i="4"/>
  <c r="K41" i="4"/>
  <c r="K39" i="4"/>
  <c r="K42" i="4"/>
  <c r="K40" i="4"/>
  <c r="L32" i="4"/>
  <c r="D40" i="7"/>
  <c r="D37" i="7"/>
  <c r="E37" i="7"/>
  <c r="E34" i="10"/>
  <c r="E36" i="10" s="1"/>
  <c r="D39" i="7"/>
  <c r="E39" i="7" s="1"/>
  <c r="D34" i="10"/>
  <c r="L33" i="4"/>
  <c r="K38" i="4"/>
  <c r="K49" i="4"/>
  <c r="K141" i="4"/>
  <c r="L31" i="4"/>
  <c r="K140" i="4"/>
  <c r="J20" i="4"/>
  <c r="K30" i="4"/>
  <c r="AB164" i="4"/>
  <c r="AB165" i="4"/>
  <c r="AA164" i="4"/>
  <c r="AA165" i="4"/>
  <c r="Z164" i="4"/>
  <c r="Z165" i="4"/>
  <c r="T164" i="4"/>
  <c r="N164" i="4"/>
  <c r="K164" i="4"/>
  <c r="M165" i="4"/>
  <c r="X164" i="4"/>
  <c r="I164" i="4"/>
  <c r="P165" i="4"/>
  <c r="M164" i="4"/>
  <c r="L165" i="4"/>
  <c r="S164" i="4"/>
  <c r="U165" i="4"/>
  <c r="P164" i="4"/>
  <c r="J164" i="4"/>
  <c r="T165" i="4"/>
  <c r="Y165" i="4"/>
  <c r="Q164" i="4"/>
  <c r="R164" i="4"/>
  <c r="U164" i="4"/>
  <c r="V165" i="4"/>
  <c r="S165" i="4"/>
  <c r="Q165" i="4"/>
  <c r="R165" i="4"/>
  <c r="W165" i="4"/>
  <c r="I165" i="4"/>
  <c r="V164" i="4"/>
  <c r="O164" i="4"/>
  <c r="J165" i="4"/>
  <c r="W164" i="4"/>
  <c r="O165" i="4"/>
  <c r="N165" i="4"/>
  <c r="L164" i="4"/>
  <c r="X165" i="4"/>
  <c r="K165" i="4"/>
  <c r="Y164" i="4"/>
  <c r="H171" i="4"/>
  <c r="I166" i="4"/>
  <c r="J161" i="4"/>
  <c r="K161" i="4" s="1"/>
  <c r="L161" i="4" s="1"/>
  <c r="M161" i="4" s="1"/>
  <c r="N161" i="4" s="1"/>
  <c r="O161" i="4" s="1"/>
  <c r="P161" i="4" s="1"/>
  <c r="Q161" i="4" s="1"/>
  <c r="R161" i="4" s="1"/>
  <c r="S161" i="4" s="1"/>
  <c r="T161" i="4" s="1"/>
  <c r="U161" i="4" s="1"/>
  <c r="V161" i="4" s="1"/>
  <c r="W161" i="4" s="1"/>
  <c r="X161" i="4" s="1"/>
  <c r="Y161" i="4" s="1"/>
  <c r="H37" i="5"/>
  <c r="H33" i="10"/>
  <c r="K36" i="5"/>
  <c r="L146" i="4"/>
  <c r="J42" i="5"/>
  <c r="H41" i="5"/>
  <c r="G43" i="5"/>
  <c r="G135" i="4" l="1"/>
  <c r="G127" i="4"/>
  <c r="I296" i="4"/>
  <c r="K296" i="4"/>
  <c r="N296" i="4" s="1"/>
  <c r="Q296" i="4" s="1"/>
  <c r="T296" i="4" s="1"/>
  <c r="W296" i="4" s="1"/>
  <c r="Z296" i="4" s="1"/>
  <c r="E259" i="4" a="1"/>
  <c r="E259" i="4" s="1"/>
  <c r="E34" i="24" s="1"/>
  <c r="E40" i="24" s="1"/>
  <c r="D42" i="28"/>
  <c r="I40" i="30"/>
  <c r="H51" i="30"/>
  <c r="G62" i="30"/>
  <c r="G41" i="28"/>
  <c r="F259" i="4" a="1"/>
  <c r="F259" i="4" s="1"/>
  <c r="F34" i="24" s="1"/>
  <c r="E399" i="4"/>
  <c r="F399" i="4" s="1"/>
  <c r="F34" i="28"/>
  <c r="F58" i="30" s="1"/>
  <c r="J42" i="30"/>
  <c r="H41" i="25"/>
  <c r="F123" i="4"/>
  <c r="F129" i="4" s="1"/>
  <c r="G129" i="4" s="1"/>
  <c r="H386" i="4"/>
  <c r="I384" i="4"/>
  <c r="G43" i="26"/>
  <c r="H41" i="26"/>
  <c r="I246" i="4"/>
  <c r="I37" i="23" s="1"/>
  <c r="J244" i="4"/>
  <c r="I35" i="23"/>
  <c r="I33" i="25" s="1"/>
  <c r="I46" i="30" s="1"/>
  <c r="L42" i="26"/>
  <c r="F131" i="4"/>
  <c r="I111" i="4"/>
  <c r="J109" i="4"/>
  <c r="J35" i="5" s="1"/>
  <c r="J35" i="30" s="1"/>
  <c r="H249" i="4"/>
  <c r="G40" i="23"/>
  <c r="H41" i="23"/>
  <c r="I250" i="4"/>
  <c r="F258" i="4" a="1"/>
  <c r="F258" i="4" s="1"/>
  <c r="F33" i="24" s="1"/>
  <c r="G252" i="4"/>
  <c r="G43" i="23" s="1"/>
  <c r="G39" i="23"/>
  <c r="H248" i="4"/>
  <c r="H37" i="26"/>
  <c r="H33" i="28"/>
  <c r="H57" i="30" s="1"/>
  <c r="F124" i="4"/>
  <c r="J378" i="4"/>
  <c r="I35" i="26"/>
  <c r="I380" i="4"/>
  <c r="H117" i="4"/>
  <c r="I115" i="4"/>
  <c r="L43" i="28"/>
  <c r="AC439" i="4"/>
  <c r="O382" i="4"/>
  <c r="P383" i="4"/>
  <c r="J46" i="4"/>
  <c r="J47" i="4" s="1"/>
  <c r="E41" i="30"/>
  <c r="J43" i="10"/>
  <c r="G296" i="4"/>
  <c r="E35" i="24"/>
  <c r="E266" i="4"/>
  <c r="G435" i="4"/>
  <c r="G440" i="4" s="1"/>
  <c r="G445" i="4" s="1"/>
  <c r="G450" i="4" s="1"/>
  <c r="G455" i="4" s="1"/>
  <c r="G460" i="4" s="1"/>
  <c r="G465" i="4" s="1"/>
  <c r="G470" i="4" s="1"/>
  <c r="G475" i="4" s="1"/>
  <c r="G480" i="4" s="1"/>
  <c r="G485" i="4" s="1"/>
  <c r="G490" i="4" s="1"/>
  <c r="G495" i="4" s="1"/>
  <c r="G500" i="4" s="1"/>
  <c r="G505" i="4" s="1"/>
  <c r="G394" i="4" s="1"/>
  <c r="E258" i="4" a="1"/>
  <c r="E258" i="4" s="1"/>
  <c r="E33" i="27"/>
  <c r="E404" i="4"/>
  <c r="E398" i="4"/>
  <c r="F398" i="4" s="1"/>
  <c r="E35" i="27"/>
  <c r="E396" i="4"/>
  <c r="E400" i="4"/>
  <c r="N379" i="4"/>
  <c r="M36" i="26"/>
  <c r="M35" i="28" s="1"/>
  <c r="M59" i="30" s="1"/>
  <c r="M64" i="30" s="1"/>
  <c r="M385" i="4"/>
  <c r="L43" i="25"/>
  <c r="L48" i="30"/>
  <c r="L53" i="30" s="1"/>
  <c r="N261" i="4"/>
  <c r="M36" i="24"/>
  <c r="M42" i="24" s="1"/>
  <c r="N245" i="4"/>
  <c r="M36" i="23"/>
  <c r="M35" i="25" s="1"/>
  <c r="N395" i="4"/>
  <c r="M36" i="27"/>
  <c r="M42" i="27" s="1"/>
  <c r="M401" i="4"/>
  <c r="G34" i="10"/>
  <c r="G36" i="10" s="1"/>
  <c r="G36" i="30"/>
  <c r="M251" i="4"/>
  <c r="L42" i="23"/>
  <c r="K35" i="10"/>
  <c r="K37" i="30"/>
  <c r="Z161" i="4"/>
  <c r="H176" i="4"/>
  <c r="H181" i="4" s="1"/>
  <c r="D42" i="10"/>
  <c r="E42" i="10" s="1"/>
  <c r="D36" i="10"/>
  <c r="H41" i="10"/>
  <c r="J36" i="7"/>
  <c r="J42" i="7" s="1"/>
  <c r="K45" i="4"/>
  <c r="G37" i="7"/>
  <c r="L39" i="4"/>
  <c r="L40" i="4"/>
  <c r="L42" i="4"/>
  <c r="M32" i="4"/>
  <c r="L41" i="4"/>
  <c r="L37" i="4"/>
  <c r="E40" i="7"/>
  <c r="E43" i="7" s="1"/>
  <c r="D43" i="7"/>
  <c r="M33" i="4"/>
  <c r="L38" i="4"/>
  <c r="L49" i="4"/>
  <c r="M31" i="4"/>
  <c r="L141" i="4"/>
  <c r="L140" i="4"/>
  <c r="K20" i="4"/>
  <c r="L30" i="4"/>
  <c r="AB170" i="4"/>
  <c r="AA169" i="4"/>
  <c r="AA170" i="4"/>
  <c r="AC169" i="4"/>
  <c r="AC170" i="4"/>
  <c r="AB169" i="4"/>
  <c r="W170" i="4"/>
  <c r="S169" i="4"/>
  <c r="O169" i="4"/>
  <c r="M170" i="4"/>
  <c r="S170" i="4"/>
  <c r="P170" i="4"/>
  <c r="R169" i="4"/>
  <c r="L169" i="4"/>
  <c r="K169" i="4"/>
  <c r="R170" i="4"/>
  <c r="O170" i="4"/>
  <c r="Q170" i="4"/>
  <c r="K170" i="4"/>
  <c r="L170" i="4"/>
  <c r="M169" i="4"/>
  <c r="Q169" i="4"/>
  <c r="N170" i="4"/>
  <c r="T170" i="4"/>
  <c r="V169" i="4"/>
  <c r="X169" i="4"/>
  <c r="P169" i="4"/>
  <c r="J169" i="4"/>
  <c r="N169" i="4"/>
  <c r="Y170" i="4"/>
  <c r="U169" i="4"/>
  <c r="X170" i="4"/>
  <c r="V170" i="4"/>
  <c r="T169" i="4"/>
  <c r="Y169" i="4"/>
  <c r="Z170" i="4"/>
  <c r="U170" i="4"/>
  <c r="W169" i="4"/>
  <c r="J170" i="4"/>
  <c r="Z169" i="4"/>
  <c r="J166" i="4"/>
  <c r="I171" i="4"/>
  <c r="M146" i="4"/>
  <c r="L36" i="5"/>
  <c r="I37" i="5"/>
  <c r="I33" i="10"/>
  <c r="I41" i="5"/>
  <c r="H43" i="5"/>
  <c r="K42" i="5"/>
  <c r="G301" i="4" l="1"/>
  <c r="J296" i="4"/>
  <c r="M296" i="4" s="1"/>
  <c r="P296" i="4" s="1"/>
  <c r="S296" i="4" s="1"/>
  <c r="V296" i="4" s="1"/>
  <c r="Y296" i="4" s="1"/>
  <c r="L296" i="4"/>
  <c r="O296" i="4" s="1"/>
  <c r="R296" i="4" s="1"/>
  <c r="U296" i="4" s="1"/>
  <c r="X296" i="4" s="1"/>
  <c r="AA296" i="4" s="1"/>
  <c r="I301" i="4"/>
  <c r="K42" i="30"/>
  <c r="F40" i="24"/>
  <c r="E265" i="4"/>
  <c r="F265" i="4" s="1"/>
  <c r="J40" i="30"/>
  <c r="H62" i="30"/>
  <c r="I51" i="30"/>
  <c r="H252" i="4"/>
  <c r="H43" i="23" s="1"/>
  <c r="F34" i="25"/>
  <c r="F36" i="25" s="1"/>
  <c r="F33" i="7"/>
  <c r="F39" i="7" s="1"/>
  <c r="G39" i="7" s="1"/>
  <c r="F135" i="4"/>
  <c r="F34" i="7"/>
  <c r="F40" i="7" s="1"/>
  <c r="G40" i="7" s="1"/>
  <c r="F130" i="4"/>
  <c r="G130" i="4" s="1"/>
  <c r="H41" i="28"/>
  <c r="G131" i="4"/>
  <c r="J384" i="4"/>
  <c r="I386" i="4"/>
  <c r="K378" i="4"/>
  <c r="J380" i="4"/>
  <c r="J35" i="26"/>
  <c r="F270" i="4"/>
  <c r="I41" i="23"/>
  <c r="J250" i="4"/>
  <c r="F127" i="4"/>
  <c r="I41" i="25"/>
  <c r="M42" i="26"/>
  <c r="F37" i="24"/>
  <c r="J115" i="4"/>
  <c r="I117" i="4"/>
  <c r="M43" i="28"/>
  <c r="I248" i="4"/>
  <c r="H39" i="23"/>
  <c r="J35" i="23"/>
  <c r="J33" i="25" s="1"/>
  <c r="J46" i="30" s="1"/>
  <c r="K244" i="4"/>
  <c r="J246" i="4"/>
  <c r="J37" i="23" s="1"/>
  <c r="I249" i="4"/>
  <c r="H40" i="23"/>
  <c r="I33" i="28"/>
  <c r="I57" i="30" s="1"/>
  <c r="I62" i="30" s="1"/>
  <c r="I37" i="26"/>
  <c r="J111" i="4"/>
  <c r="K109" i="4"/>
  <c r="K35" i="5" s="1"/>
  <c r="K35" i="30" s="1"/>
  <c r="I41" i="26"/>
  <c r="H43" i="26"/>
  <c r="K43" i="10"/>
  <c r="G392" i="4" a="1"/>
  <c r="G392" i="4" s="1"/>
  <c r="G398" i="4" s="1"/>
  <c r="G393" i="4" a="1"/>
  <c r="G393" i="4" s="1"/>
  <c r="G34" i="27" s="1"/>
  <c r="G40" i="27" s="1"/>
  <c r="Q383" i="4"/>
  <c r="P382" i="4"/>
  <c r="K46" i="4"/>
  <c r="K47" i="4" s="1"/>
  <c r="H435" i="4"/>
  <c r="E33" i="24"/>
  <c r="E264" i="4"/>
  <c r="F264" i="4" s="1"/>
  <c r="E270" i="4"/>
  <c r="G35" i="27"/>
  <c r="E41" i="24"/>
  <c r="F400" i="4"/>
  <c r="E402" i="4"/>
  <c r="O379" i="4"/>
  <c r="N36" i="26"/>
  <c r="N35" i="28" s="1"/>
  <c r="N59" i="30" s="1"/>
  <c r="N64" i="30" s="1"/>
  <c r="E37" i="27"/>
  <c r="E41" i="27"/>
  <c r="M43" i="25"/>
  <c r="M48" i="30"/>
  <c r="M53" i="30" s="1"/>
  <c r="O245" i="4"/>
  <c r="N36" i="23"/>
  <c r="N35" i="25" s="1"/>
  <c r="N401" i="4"/>
  <c r="L35" i="10"/>
  <c r="L37" i="30"/>
  <c r="L42" i="30" s="1"/>
  <c r="N251" i="4"/>
  <c r="M42" i="23"/>
  <c r="E34" i="28"/>
  <c r="E39" i="27"/>
  <c r="F39" i="27" s="1"/>
  <c r="N385" i="4"/>
  <c r="O395" i="4"/>
  <c r="N36" i="27"/>
  <c r="N42" i="27" s="1"/>
  <c r="O261" i="4"/>
  <c r="N36" i="24"/>
  <c r="N42" i="24" s="1"/>
  <c r="I41" i="10"/>
  <c r="I176" i="4"/>
  <c r="I181" i="4" s="1"/>
  <c r="I186" i="4" s="1"/>
  <c r="I191" i="4" s="1"/>
  <c r="I196" i="4" s="1"/>
  <c r="I201" i="4" s="1"/>
  <c r="I206" i="4" s="1"/>
  <c r="I211" i="4" s="1"/>
  <c r="I216" i="4" s="1"/>
  <c r="I221" i="4" s="1"/>
  <c r="I226" i="4" s="1"/>
  <c r="I231" i="4" s="1"/>
  <c r="I236" i="4" s="1"/>
  <c r="H186" i="4"/>
  <c r="F266" i="4"/>
  <c r="F35" i="7"/>
  <c r="F41" i="7" s="1"/>
  <c r="G41" i="7" s="1"/>
  <c r="AA161" i="4"/>
  <c r="K36" i="7"/>
  <c r="K42" i="7" s="1"/>
  <c r="L42" i="5"/>
  <c r="M42" i="4"/>
  <c r="M37" i="4"/>
  <c r="M41" i="4"/>
  <c r="M40" i="4"/>
  <c r="M39" i="4"/>
  <c r="N32" i="4"/>
  <c r="L45" i="4"/>
  <c r="M38" i="4"/>
  <c r="N33" i="4"/>
  <c r="M49" i="4"/>
  <c r="N31" i="4"/>
  <c r="M141" i="4"/>
  <c r="M140" i="4"/>
  <c r="L20" i="4"/>
  <c r="M30" i="4"/>
  <c r="AD174" i="4"/>
  <c r="AD175" i="4"/>
  <c r="AC174" i="4"/>
  <c r="AC175" i="4"/>
  <c r="AB174" i="4"/>
  <c r="AB175" i="4"/>
  <c r="W174" i="4"/>
  <c r="P175" i="4"/>
  <c r="M174" i="4"/>
  <c r="R174" i="4"/>
  <c r="U175" i="4"/>
  <c r="U174" i="4"/>
  <c r="T174" i="4"/>
  <c r="L175" i="4"/>
  <c r="S174" i="4"/>
  <c r="Q174" i="4"/>
  <c r="X174" i="4"/>
  <c r="M175" i="4"/>
  <c r="N174" i="4"/>
  <c r="AA175" i="4"/>
  <c r="O175" i="4"/>
  <c r="S175" i="4"/>
  <c r="W175" i="4"/>
  <c r="R175" i="4"/>
  <c r="Y174" i="4"/>
  <c r="Z174" i="4"/>
  <c r="L174" i="4"/>
  <c r="N175" i="4"/>
  <c r="T175" i="4"/>
  <c r="Z175" i="4"/>
  <c r="Q175" i="4"/>
  <c r="AA174" i="4"/>
  <c r="X175" i="4"/>
  <c r="V174" i="4"/>
  <c r="K174" i="4"/>
  <c r="Y175" i="4"/>
  <c r="O174" i="4"/>
  <c r="V175" i="4"/>
  <c r="P174" i="4"/>
  <c r="K175" i="4"/>
  <c r="K166" i="4"/>
  <c r="J171" i="4"/>
  <c r="M36" i="5"/>
  <c r="J41" i="5"/>
  <c r="I43" i="5"/>
  <c r="N146" i="4"/>
  <c r="J33" i="10"/>
  <c r="J37" i="5"/>
  <c r="M301" i="4" l="1"/>
  <c r="Q301" i="4" s="1"/>
  <c r="U301" i="4" s="1"/>
  <c r="Y301" i="4" s="1"/>
  <c r="J301" i="4"/>
  <c r="G306" i="4"/>
  <c r="K301" i="4"/>
  <c r="O301" i="4" s="1"/>
  <c r="S301" i="4" s="1"/>
  <c r="W301" i="4" s="1"/>
  <c r="AA301" i="4" s="1"/>
  <c r="K40" i="30"/>
  <c r="J51" i="30"/>
  <c r="F47" i="30"/>
  <c r="L43" i="10"/>
  <c r="I252" i="4"/>
  <c r="I43" i="23" s="1"/>
  <c r="N43" i="28"/>
  <c r="I43" i="26"/>
  <c r="J41" i="26"/>
  <c r="J41" i="23"/>
  <c r="K250" i="4"/>
  <c r="F133" i="4"/>
  <c r="K111" i="4"/>
  <c r="L109" i="4"/>
  <c r="L35" i="5" s="1"/>
  <c r="L35" i="30" s="1"/>
  <c r="K115" i="4"/>
  <c r="J117" i="4"/>
  <c r="G133" i="4"/>
  <c r="I41" i="28"/>
  <c r="I125" i="4"/>
  <c r="I35" i="7" s="1"/>
  <c r="I124" i="4"/>
  <c r="I123" i="4"/>
  <c r="I33" i="7" s="1"/>
  <c r="L244" i="4"/>
  <c r="K35" i="23"/>
  <c r="K33" i="25" s="1"/>
  <c r="K46" i="30" s="1"/>
  <c r="K246" i="4"/>
  <c r="K37" i="23" s="1"/>
  <c r="J33" i="28"/>
  <c r="J57" i="30" s="1"/>
  <c r="J62" i="30" s="1"/>
  <c r="J37" i="26"/>
  <c r="N42" i="26"/>
  <c r="J41" i="25"/>
  <c r="L378" i="4"/>
  <c r="K35" i="26"/>
  <c r="K380" i="4"/>
  <c r="J249" i="4"/>
  <c r="I40" i="23"/>
  <c r="J248" i="4"/>
  <c r="I39" i="23"/>
  <c r="J386" i="4"/>
  <c r="K384" i="4"/>
  <c r="G399" i="4"/>
  <c r="G396" i="4"/>
  <c r="G404" i="4"/>
  <c r="G33" i="27"/>
  <c r="G39" i="27" s="1"/>
  <c r="Q382" i="4"/>
  <c r="R383" i="4"/>
  <c r="F36" i="30"/>
  <c r="F41" i="30" s="1"/>
  <c r="G41" i="30" s="1"/>
  <c r="L46" i="4"/>
  <c r="L47" i="4" s="1"/>
  <c r="H301" i="4"/>
  <c r="L301" i="4" s="1"/>
  <c r="P301" i="4" s="1"/>
  <c r="T301" i="4" s="1"/>
  <c r="X301" i="4" s="1"/>
  <c r="AB301" i="4" s="1"/>
  <c r="E39" i="24"/>
  <c r="F39" i="24" s="1"/>
  <c r="E34" i="25"/>
  <c r="F41" i="24"/>
  <c r="J41" i="10"/>
  <c r="E37" i="24"/>
  <c r="H440" i="4"/>
  <c r="M35" i="10"/>
  <c r="M37" i="30"/>
  <c r="M42" i="30" s="1"/>
  <c r="P261" i="4"/>
  <c r="O36" i="24"/>
  <c r="O42" i="24" s="1"/>
  <c r="P379" i="4"/>
  <c r="O36" i="26"/>
  <c r="O35" i="28" s="1"/>
  <c r="O59" i="30" s="1"/>
  <c r="O64" i="30" s="1"/>
  <c r="P395" i="4"/>
  <c r="O36" i="27"/>
  <c r="O42" i="27" s="1"/>
  <c r="O251" i="4"/>
  <c r="N42" i="23"/>
  <c r="O385" i="4"/>
  <c r="O401" i="4"/>
  <c r="G400" i="4"/>
  <c r="F402" i="4"/>
  <c r="E58" i="30"/>
  <c r="E63" i="30" s="1"/>
  <c r="F63" i="30" s="1"/>
  <c r="E42" i="28"/>
  <c r="F42" i="28" s="1"/>
  <c r="F41" i="27"/>
  <c r="E43" i="27"/>
  <c r="N43" i="25"/>
  <c r="N48" i="30"/>
  <c r="N53" i="30" s="1"/>
  <c r="P245" i="4"/>
  <c r="O36" i="23"/>
  <c r="O35" i="25" s="1"/>
  <c r="F37" i="7"/>
  <c r="F34" i="10"/>
  <c r="F36" i="10" s="1"/>
  <c r="H191" i="4"/>
  <c r="H196" i="4" s="1"/>
  <c r="H201" i="4" s="1"/>
  <c r="H206" i="4" s="1"/>
  <c r="H211" i="4" s="1"/>
  <c r="H216" i="4" s="1"/>
  <c r="H221" i="4" s="1"/>
  <c r="H226" i="4" s="1"/>
  <c r="H231" i="4" s="1"/>
  <c r="H236" i="4" s="1"/>
  <c r="L166" i="4"/>
  <c r="D262" i="4"/>
  <c r="L36" i="7"/>
  <c r="L42" i="7" s="1"/>
  <c r="M45" i="4"/>
  <c r="O32" i="4"/>
  <c r="N39" i="4"/>
  <c r="N37" i="4"/>
  <c r="N42" i="4"/>
  <c r="N41" i="4"/>
  <c r="N40" i="4"/>
  <c r="F43" i="7"/>
  <c r="O33" i="4"/>
  <c r="N38" i="4"/>
  <c r="N141" i="4"/>
  <c r="N49" i="4"/>
  <c r="O31" i="4"/>
  <c r="N140" i="4"/>
  <c r="M20" i="4"/>
  <c r="N30" i="4"/>
  <c r="AD180" i="4"/>
  <c r="AC179" i="4"/>
  <c r="AC180" i="4"/>
  <c r="AE179" i="4"/>
  <c r="AE180" i="4"/>
  <c r="AD179" i="4"/>
  <c r="S179" i="4"/>
  <c r="AA180" i="4"/>
  <c r="T180" i="4"/>
  <c r="U179" i="4"/>
  <c r="Q180" i="4"/>
  <c r="X179" i="4"/>
  <c r="O180" i="4"/>
  <c r="U180" i="4"/>
  <c r="Y179" i="4"/>
  <c r="Q179" i="4"/>
  <c r="W179" i="4"/>
  <c r="AB180" i="4"/>
  <c r="W180" i="4"/>
  <c r="L180" i="4"/>
  <c r="V179" i="4"/>
  <c r="R180" i="4"/>
  <c r="V180" i="4"/>
  <c r="R179" i="4"/>
  <c r="M179" i="4"/>
  <c r="AA179" i="4"/>
  <c r="P179" i="4"/>
  <c r="Y180" i="4"/>
  <c r="L179" i="4"/>
  <c r="N180" i="4"/>
  <c r="Z180" i="4"/>
  <c r="M180" i="4"/>
  <c r="Z179" i="4"/>
  <c r="T179" i="4"/>
  <c r="O179" i="4"/>
  <c r="S180" i="4"/>
  <c r="N179" i="4"/>
  <c r="X180" i="4"/>
  <c r="P180" i="4"/>
  <c r="AB179" i="4"/>
  <c r="J176" i="4"/>
  <c r="K171" i="4"/>
  <c r="M42" i="5"/>
  <c r="K37" i="5"/>
  <c r="K33" i="10"/>
  <c r="K41" i="5"/>
  <c r="J43" i="5"/>
  <c r="O146" i="4"/>
  <c r="G43" i="7"/>
  <c r="N36" i="5"/>
  <c r="L40" i="30" l="1"/>
  <c r="G311" i="4"/>
  <c r="L306" i="4"/>
  <c r="Q306" i="4" s="1"/>
  <c r="V306" i="4" s="1"/>
  <c r="AA306" i="4" s="1"/>
  <c r="N301" i="4"/>
  <c r="R301" i="4" s="1"/>
  <c r="V301" i="4" s="1"/>
  <c r="Z301" i="4" s="1"/>
  <c r="J306" i="4"/>
  <c r="K51" i="30"/>
  <c r="M43" i="10"/>
  <c r="K33" i="28"/>
  <c r="K57" i="30" s="1"/>
  <c r="K62" i="30" s="1"/>
  <c r="K37" i="26"/>
  <c r="K248" i="4"/>
  <c r="J39" i="23"/>
  <c r="M378" i="4"/>
  <c r="L380" i="4"/>
  <c r="L35" i="26"/>
  <c r="K41" i="25"/>
  <c r="L246" i="4"/>
  <c r="L37" i="23" s="1"/>
  <c r="M244" i="4"/>
  <c r="L35" i="23"/>
  <c r="L33" i="25" s="1"/>
  <c r="L46" i="30" s="1"/>
  <c r="K41" i="23"/>
  <c r="L250" i="4"/>
  <c r="K249" i="4"/>
  <c r="J40" i="23"/>
  <c r="O42" i="26"/>
  <c r="J252" i="4"/>
  <c r="J43" i="23" s="1"/>
  <c r="L115" i="4"/>
  <c r="K117" i="4"/>
  <c r="I127" i="4"/>
  <c r="L111" i="4"/>
  <c r="M109" i="4"/>
  <c r="M35" i="5" s="1"/>
  <c r="M35" i="30" s="1"/>
  <c r="M40" i="30" s="1"/>
  <c r="K41" i="26"/>
  <c r="J43" i="26"/>
  <c r="H125" i="4"/>
  <c r="H124" i="4"/>
  <c r="H130" i="4" s="1"/>
  <c r="I130" i="4" s="1"/>
  <c r="H123" i="4"/>
  <c r="H129" i="4" s="1"/>
  <c r="I129" i="4" s="1"/>
  <c r="K386" i="4"/>
  <c r="L384" i="4"/>
  <c r="J41" i="28"/>
  <c r="K41" i="10"/>
  <c r="G34" i="28"/>
  <c r="G58" i="30" s="1"/>
  <c r="G63" i="30" s="1"/>
  <c r="G37" i="27"/>
  <c r="S383" i="4"/>
  <c r="P401" i="4"/>
  <c r="R382" i="4"/>
  <c r="M46" i="4"/>
  <c r="M47" i="4" s="1"/>
  <c r="F42" i="10"/>
  <c r="G42" i="10" s="1"/>
  <c r="E43" i="24"/>
  <c r="F43" i="24"/>
  <c r="E47" i="30"/>
  <c r="E52" i="30" s="1"/>
  <c r="F52" i="30" s="1"/>
  <c r="E36" i="25"/>
  <c r="E42" i="25"/>
  <c r="F42" i="25" s="1"/>
  <c r="I440" i="4"/>
  <c r="H306" i="4"/>
  <c r="H445" i="4"/>
  <c r="H450" i="4" s="1"/>
  <c r="H455" i="4" s="1"/>
  <c r="H460" i="4" s="1"/>
  <c r="H465" i="4" s="1"/>
  <c r="H470" i="4" s="1"/>
  <c r="H475" i="4" s="1"/>
  <c r="H480" i="4" s="1"/>
  <c r="H485" i="4" s="1"/>
  <c r="H490" i="4" s="1"/>
  <c r="H495" i="4" s="1"/>
  <c r="H500" i="4" s="1"/>
  <c r="H505" i="4" s="1"/>
  <c r="H394" i="4" s="1"/>
  <c r="H400" i="4" s="1"/>
  <c r="N35" i="10"/>
  <c r="N37" i="30"/>
  <c r="N42" i="30" s="1"/>
  <c r="Q261" i="4"/>
  <c r="P36" i="24"/>
  <c r="P42" i="24" s="1"/>
  <c r="O43" i="25"/>
  <c r="O48" i="30"/>
  <c r="O53" i="30" s="1"/>
  <c r="Q245" i="4"/>
  <c r="P36" i="23"/>
  <c r="P35" i="25" s="1"/>
  <c r="G41" i="27"/>
  <c r="F43" i="27"/>
  <c r="G402" i="4"/>
  <c r="Q379" i="4"/>
  <c r="P36" i="26"/>
  <c r="P35" i="28" s="1"/>
  <c r="P59" i="30" s="1"/>
  <c r="P64" i="30" s="1"/>
  <c r="P385" i="4"/>
  <c r="P251" i="4"/>
  <c r="O42" i="23"/>
  <c r="Q395" i="4"/>
  <c r="P36" i="27"/>
  <c r="P42" i="27" s="1"/>
  <c r="O43" i="28"/>
  <c r="E267" i="4"/>
  <c r="E262" i="4"/>
  <c r="M166" i="4"/>
  <c r="J181" i="4"/>
  <c r="J186" i="4" s="1"/>
  <c r="J191" i="4" s="1"/>
  <c r="J196" i="4" s="1"/>
  <c r="J201" i="4" s="1"/>
  <c r="J206" i="4" s="1"/>
  <c r="J211" i="4" s="1"/>
  <c r="J216" i="4" s="1"/>
  <c r="J221" i="4" s="1"/>
  <c r="J226" i="4" s="1"/>
  <c r="J231" i="4" s="1"/>
  <c r="J236" i="4" s="1"/>
  <c r="M36" i="7"/>
  <c r="M42" i="7" s="1"/>
  <c r="I34" i="7"/>
  <c r="I36" i="30" s="1"/>
  <c r="N45" i="4"/>
  <c r="O39" i="4"/>
  <c r="O42" i="4"/>
  <c r="O37" i="4"/>
  <c r="P32" i="4"/>
  <c r="O41" i="4"/>
  <c r="O40" i="4"/>
  <c r="P33" i="4"/>
  <c r="O38" i="4"/>
  <c r="O141" i="4"/>
  <c r="O49" i="4"/>
  <c r="P31" i="4"/>
  <c r="O140" i="4"/>
  <c r="N20" i="4"/>
  <c r="O30" i="4"/>
  <c r="AF184" i="4"/>
  <c r="AF185" i="4"/>
  <c r="AE184" i="4"/>
  <c r="AE185" i="4"/>
  <c r="AD184" i="4"/>
  <c r="AD185" i="4"/>
  <c r="AA185" i="4"/>
  <c r="S185" i="4"/>
  <c r="N184" i="4"/>
  <c r="AB185" i="4"/>
  <c r="T184" i="4"/>
  <c r="AB184" i="4"/>
  <c r="V185" i="4"/>
  <c r="X185" i="4"/>
  <c r="W185" i="4"/>
  <c r="N185" i="4"/>
  <c r="S184" i="4"/>
  <c r="Z185" i="4"/>
  <c r="M184" i="4"/>
  <c r="O185" i="4"/>
  <c r="R184" i="4"/>
  <c r="M185" i="4"/>
  <c r="X184" i="4"/>
  <c r="U184" i="4"/>
  <c r="Y184" i="4"/>
  <c r="P185" i="4"/>
  <c r="W184" i="4"/>
  <c r="T185" i="4"/>
  <c r="U185" i="4"/>
  <c r="R185" i="4"/>
  <c r="Q184" i="4"/>
  <c r="Q185" i="4"/>
  <c r="Y185" i="4"/>
  <c r="Z184" i="4"/>
  <c r="P184" i="4"/>
  <c r="V184" i="4"/>
  <c r="AC185" i="4"/>
  <c r="AA184" i="4"/>
  <c r="O184" i="4"/>
  <c r="AC184" i="4"/>
  <c r="L171" i="4"/>
  <c r="M171" i="4" s="1"/>
  <c r="N171" i="4" s="1"/>
  <c r="K176" i="4"/>
  <c r="I135" i="4"/>
  <c r="P146" i="4"/>
  <c r="N42" i="5"/>
  <c r="L37" i="5"/>
  <c r="L33" i="10"/>
  <c r="O36" i="5"/>
  <c r="L41" i="5"/>
  <c r="K43" i="5"/>
  <c r="G316" i="4" l="1"/>
  <c r="M311" i="4"/>
  <c r="S311" i="4" s="1"/>
  <c r="Y311" i="4" s="1"/>
  <c r="O306" i="4"/>
  <c r="T306" i="4" s="1"/>
  <c r="Y306" i="4" s="1"/>
  <c r="K306" i="4"/>
  <c r="H311" i="4"/>
  <c r="M306" i="4"/>
  <c r="R306" i="4" s="1"/>
  <c r="W306" i="4" s="1"/>
  <c r="AB306" i="4" s="1"/>
  <c r="L51" i="30"/>
  <c r="K41" i="28"/>
  <c r="N43" i="10"/>
  <c r="K252" i="4"/>
  <c r="K43" i="23" s="1"/>
  <c r="L41" i="25"/>
  <c r="L41" i="10"/>
  <c r="H34" i="7"/>
  <c r="H40" i="7" s="1"/>
  <c r="I40" i="7" s="1"/>
  <c r="H33" i="7"/>
  <c r="H39" i="7" s="1"/>
  <c r="I39" i="7" s="1"/>
  <c r="N378" i="4"/>
  <c r="M35" i="26"/>
  <c r="M380" i="4"/>
  <c r="H127" i="4"/>
  <c r="H131" i="4"/>
  <c r="L117" i="4"/>
  <c r="M115" i="4"/>
  <c r="K39" i="23"/>
  <c r="L248" i="4"/>
  <c r="J125" i="4"/>
  <c r="J35" i="7" s="1"/>
  <c r="J124" i="4"/>
  <c r="J130" i="4" s="1"/>
  <c r="J123" i="4"/>
  <c r="J33" i="7" s="1"/>
  <c r="N244" i="4"/>
  <c r="M246" i="4"/>
  <c r="M37" i="23" s="1"/>
  <c r="M35" i="23"/>
  <c r="M33" i="25" s="1"/>
  <c r="M46" i="30" s="1"/>
  <c r="L41" i="23"/>
  <c r="M250" i="4"/>
  <c r="G42" i="28"/>
  <c r="M384" i="4"/>
  <c r="L386" i="4"/>
  <c r="L41" i="26"/>
  <c r="K43" i="26"/>
  <c r="P42" i="26"/>
  <c r="N109" i="4"/>
  <c r="N35" i="5" s="1"/>
  <c r="N35" i="30" s="1"/>
  <c r="N40" i="30" s="1"/>
  <c r="M111" i="4"/>
  <c r="K40" i="23"/>
  <c r="L249" i="4"/>
  <c r="L33" i="28"/>
  <c r="L57" i="30" s="1"/>
  <c r="L62" i="30" s="1"/>
  <c r="L37" i="26"/>
  <c r="H393" i="4" a="1"/>
  <c r="H393" i="4" s="1"/>
  <c r="H34" i="27" s="1"/>
  <c r="H40" i="27" s="1"/>
  <c r="H392" i="4" a="1"/>
  <c r="H392" i="4" s="1"/>
  <c r="H33" i="27" s="1"/>
  <c r="S382" i="4"/>
  <c r="T383" i="4"/>
  <c r="N46" i="4"/>
  <c r="N47" i="4" s="1"/>
  <c r="H35" i="27"/>
  <c r="H41" i="27" s="1"/>
  <c r="I445" i="4"/>
  <c r="I306" i="4"/>
  <c r="R395" i="4"/>
  <c r="Q36" i="27"/>
  <c r="Q42" i="27" s="1"/>
  <c r="Q401" i="4"/>
  <c r="H135" i="4"/>
  <c r="R379" i="4"/>
  <c r="Q36" i="26"/>
  <c r="Q35" i="28" s="1"/>
  <c r="Q59" i="30" s="1"/>
  <c r="Q64" i="30" s="1"/>
  <c r="P43" i="25"/>
  <c r="P48" i="30"/>
  <c r="P53" i="30" s="1"/>
  <c r="O35" i="10"/>
  <c r="O37" i="30"/>
  <c r="O42" i="30" s="1"/>
  <c r="P43" i="28"/>
  <c r="Q251" i="4"/>
  <c r="P42" i="23"/>
  <c r="R245" i="4"/>
  <c r="Q36" i="23"/>
  <c r="Q35" i="25" s="1"/>
  <c r="G43" i="27"/>
  <c r="Q385" i="4"/>
  <c r="R261" i="4"/>
  <c r="Q36" i="24"/>
  <c r="Q42" i="24" s="1"/>
  <c r="H35" i="7"/>
  <c r="N166" i="4"/>
  <c r="F267" i="4"/>
  <c r="E268" i="4"/>
  <c r="F262" i="4"/>
  <c r="N36" i="7"/>
  <c r="N42" i="7" s="1"/>
  <c r="I34" i="10"/>
  <c r="I37" i="7"/>
  <c r="O45" i="4"/>
  <c r="P37" i="4"/>
  <c r="P42" i="4"/>
  <c r="Q32" i="4"/>
  <c r="P41" i="4"/>
  <c r="P40" i="4"/>
  <c r="P39" i="4"/>
  <c r="Q33" i="4"/>
  <c r="P38" i="4"/>
  <c r="P141" i="4"/>
  <c r="P49" i="4"/>
  <c r="Q31" i="4"/>
  <c r="P140" i="4"/>
  <c r="P30" i="4"/>
  <c r="O20" i="4"/>
  <c r="AF190" i="4"/>
  <c r="AE189" i="4"/>
  <c r="AE190" i="4"/>
  <c r="AG189" i="4"/>
  <c r="AG190" i="4"/>
  <c r="AF189" i="4"/>
  <c r="V189" i="4"/>
  <c r="U189" i="4"/>
  <c r="AC190" i="4"/>
  <c r="AA189" i="4"/>
  <c r="AD190" i="4"/>
  <c r="AA190" i="4"/>
  <c r="Z190" i="4"/>
  <c r="Y190" i="4"/>
  <c r="S190" i="4"/>
  <c r="N189" i="4"/>
  <c r="U190" i="4"/>
  <c r="Q190" i="4"/>
  <c r="Z189" i="4"/>
  <c r="T189" i="4"/>
  <c r="V190" i="4"/>
  <c r="AB190" i="4"/>
  <c r="X190" i="4"/>
  <c r="W189" i="4"/>
  <c r="S189" i="4"/>
  <c r="T190" i="4"/>
  <c r="AB189" i="4"/>
  <c r="P189" i="4"/>
  <c r="X189" i="4"/>
  <c r="N190" i="4"/>
  <c r="P190" i="4"/>
  <c r="Q189" i="4"/>
  <c r="W190" i="4"/>
  <c r="O190" i="4"/>
  <c r="R190" i="4"/>
  <c r="Y189" i="4"/>
  <c r="R189" i="4"/>
  <c r="O189" i="4"/>
  <c r="AC189" i="4"/>
  <c r="AD189" i="4"/>
  <c r="L176" i="4"/>
  <c r="K181" i="4"/>
  <c r="O171" i="4"/>
  <c r="M33" i="10"/>
  <c r="M37" i="5"/>
  <c r="O42" i="5"/>
  <c r="P36" i="5"/>
  <c r="M41" i="5"/>
  <c r="L43" i="5"/>
  <c r="Q146" i="4"/>
  <c r="P306" i="4" l="1"/>
  <c r="U306" i="4" s="1"/>
  <c r="Z306" i="4" s="1"/>
  <c r="K311" i="4"/>
  <c r="G321" i="4"/>
  <c r="N316" i="4"/>
  <c r="U316" i="4" s="1"/>
  <c r="AB316" i="4" s="1"/>
  <c r="M51" i="30"/>
  <c r="H316" i="4"/>
  <c r="N311" i="4"/>
  <c r="T311" i="4" s="1"/>
  <c r="Z311" i="4" s="1"/>
  <c r="I311" i="4"/>
  <c r="N306" i="4"/>
  <c r="S306" i="4" s="1"/>
  <c r="X306" i="4" s="1"/>
  <c r="AC306" i="4" s="1"/>
  <c r="M41" i="10"/>
  <c r="O43" i="10"/>
  <c r="H36" i="30"/>
  <c r="H41" i="30" s="1"/>
  <c r="I41" i="30" s="1"/>
  <c r="J39" i="7"/>
  <c r="J34" i="7"/>
  <c r="J40" i="7" s="1"/>
  <c r="O109" i="4"/>
  <c r="O35" i="5" s="1"/>
  <c r="O35" i="30" s="1"/>
  <c r="O40" i="30" s="1"/>
  <c r="N111" i="4"/>
  <c r="M249" i="4"/>
  <c r="L40" i="23"/>
  <c r="M41" i="23"/>
  <c r="N250" i="4"/>
  <c r="Q42" i="26"/>
  <c r="L252" i="4"/>
  <c r="L43" i="23" s="1"/>
  <c r="J127" i="4"/>
  <c r="L39" i="23"/>
  <c r="M248" i="4"/>
  <c r="M41" i="26"/>
  <c r="L43" i="26"/>
  <c r="M117" i="4"/>
  <c r="N115" i="4"/>
  <c r="M37" i="26"/>
  <c r="M33" i="28"/>
  <c r="M57" i="30" s="1"/>
  <c r="M62" i="30" s="1"/>
  <c r="M41" i="25"/>
  <c r="N384" i="4"/>
  <c r="M386" i="4"/>
  <c r="N246" i="4"/>
  <c r="N37" i="23" s="1"/>
  <c r="O244" i="4"/>
  <c r="N35" i="23"/>
  <c r="N33" i="25" s="1"/>
  <c r="N46" i="30" s="1"/>
  <c r="N51" i="30" s="1"/>
  <c r="O378" i="4"/>
  <c r="N35" i="26"/>
  <c r="N380" i="4"/>
  <c r="L41" i="28"/>
  <c r="H133" i="4"/>
  <c r="I131" i="4"/>
  <c r="J129" i="4"/>
  <c r="Q43" i="28"/>
  <c r="H398" i="4"/>
  <c r="H399" i="4"/>
  <c r="H404" i="4"/>
  <c r="H396" i="4"/>
  <c r="J135" i="4"/>
  <c r="U383" i="4"/>
  <c r="T382" i="4"/>
  <c r="O46" i="4"/>
  <c r="O47" i="4" s="1"/>
  <c r="H34" i="28"/>
  <c r="H39" i="27"/>
  <c r="H43" i="27" s="1"/>
  <c r="I450" i="4"/>
  <c r="J445" i="4"/>
  <c r="J450" i="4" s="1"/>
  <c r="J455" i="4" s="1"/>
  <c r="J460" i="4" s="1"/>
  <c r="J465" i="4" s="1"/>
  <c r="J470" i="4" s="1"/>
  <c r="J475" i="4" s="1"/>
  <c r="J480" i="4" s="1"/>
  <c r="J485" i="4" s="1"/>
  <c r="J490" i="4" s="1"/>
  <c r="J495" i="4" s="1"/>
  <c r="J500" i="4" s="1"/>
  <c r="J505" i="4" s="1"/>
  <c r="J394" i="4" s="1"/>
  <c r="J35" i="27" s="1"/>
  <c r="H37" i="27"/>
  <c r="S245" i="4"/>
  <c r="R36" i="23"/>
  <c r="R35" i="25" s="1"/>
  <c r="S379" i="4"/>
  <c r="R36" i="26"/>
  <c r="R35" i="28" s="1"/>
  <c r="R59" i="30" s="1"/>
  <c r="R64" i="30" s="1"/>
  <c r="S395" i="4"/>
  <c r="R36" i="27"/>
  <c r="R42" i="27" s="1"/>
  <c r="P35" i="10"/>
  <c r="P37" i="30"/>
  <c r="P42" i="30" s="1"/>
  <c r="R251" i="4"/>
  <c r="Q42" i="23"/>
  <c r="S261" i="4"/>
  <c r="R36" i="24"/>
  <c r="R42" i="24" s="1"/>
  <c r="R385" i="4"/>
  <c r="Q43" i="25"/>
  <c r="Q48" i="30"/>
  <c r="Q53" i="30" s="1"/>
  <c r="R401" i="4"/>
  <c r="H37" i="7"/>
  <c r="H41" i="7"/>
  <c r="O166" i="4"/>
  <c r="H34" i="10"/>
  <c r="H42" i="10" s="1"/>
  <c r="I42" i="10" s="1"/>
  <c r="G267" i="4"/>
  <c r="F268" i="4"/>
  <c r="O36" i="7"/>
  <c r="O42" i="7" s="1"/>
  <c r="Q40" i="4"/>
  <c r="C40" i="4" s="1"/>
  <c r="Q42" i="4"/>
  <c r="C42" i="4" s="1"/>
  <c r="Q39" i="4"/>
  <c r="C39" i="4" s="1"/>
  <c r="Q41" i="4"/>
  <c r="C41" i="4" s="1"/>
  <c r="R32" i="4"/>
  <c r="S32" i="4" s="1"/>
  <c r="T32" i="4" s="1"/>
  <c r="U32" i="4" s="1"/>
  <c r="V32" i="4" s="1"/>
  <c r="W32" i="4" s="1"/>
  <c r="X32" i="4" s="1"/>
  <c r="Y32" i="4" s="1"/>
  <c r="Z32" i="4" s="1"/>
  <c r="AA32" i="4" s="1"/>
  <c r="AB32" i="4" s="1"/>
  <c r="AC32" i="4" s="1"/>
  <c r="AD32" i="4" s="1"/>
  <c r="AE32" i="4" s="1"/>
  <c r="AF32" i="4" s="1"/>
  <c r="AG32" i="4" s="1"/>
  <c r="AH32" i="4" s="1"/>
  <c r="AI32" i="4" s="1"/>
  <c r="AJ32" i="4" s="1"/>
  <c r="AK32" i="4" s="1"/>
  <c r="AL32" i="4" s="1"/>
  <c r="AM32" i="4" s="1"/>
  <c r="AN32" i="4" s="1"/>
  <c r="AO32" i="4" s="1"/>
  <c r="AP32" i="4" s="1"/>
  <c r="Q37" i="4"/>
  <c r="C37" i="4" s="1"/>
  <c r="P45" i="4"/>
  <c r="Q38" i="4"/>
  <c r="R33" i="4"/>
  <c r="S33" i="4" s="1"/>
  <c r="T33" i="4" s="1"/>
  <c r="U33" i="4" s="1"/>
  <c r="V33" i="4" s="1"/>
  <c r="W33" i="4" s="1"/>
  <c r="X33" i="4" s="1"/>
  <c r="Y33" i="4" s="1"/>
  <c r="Z33" i="4" s="1"/>
  <c r="AA33" i="4" s="1"/>
  <c r="AB33" i="4" s="1"/>
  <c r="AC33" i="4" s="1"/>
  <c r="AD33" i="4" s="1"/>
  <c r="AE33" i="4" s="1"/>
  <c r="AF33" i="4" s="1"/>
  <c r="AG33" i="4" s="1"/>
  <c r="AH33" i="4" s="1"/>
  <c r="AI33" i="4" s="1"/>
  <c r="AJ33" i="4" s="1"/>
  <c r="AK33" i="4" s="1"/>
  <c r="AL33" i="4" s="1"/>
  <c r="AM33" i="4" s="1"/>
  <c r="AN33" i="4" s="1"/>
  <c r="AO33" i="4" s="1"/>
  <c r="AP33" i="4" s="1"/>
  <c r="Q49" i="4"/>
  <c r="R31" i="4"/>
  <c r="Q141" i="4"/>
  <c r="Q140" i="4"/>
  <c r="AH194" i="4"/>
  <c r="AH195" i="4"/>
  <c r="AG194" i="4"/>
  <c r="AG195" i="4"/>
  <c r="AF194" i="4"/>
  <c r="AF195" i="4"/>
  <c r="X195" i="4"/>
  <c r="S195" i="4"/>
  <c r="AD195" i="4"/>
  <c r="Q194" i="4"/>
  <c r="P194" i="4"/>
  <c r="Z195" i="4"/>
  <c r="T195" i="4"/>
  <c r="AA194" i="4"/>
  <c r="V194" i="4"/>
  <c r="U195" i="4"/>
  <c r="T194" i="4"/>
  <c r="S194" i="4"/>
  <c r="AD194" i="4"/>
  <c r="Q195" i="4"/>
  <c r="R195" i="4"/>
  <c r="U194" i="4"/>
  <c r="O194" i="4"/>
  <c r="AB194" i="4"/>
  <c r="Y195" i="4"/>
  <c r="W194" i="4"/>
  <c r="AC194" i="4"/>
  <c r="R194" i="4"/>
  <c r="P195" i="4"/>
  <c r="V195" i="4"/>
  <c r="O195" i="4"/>
  <c r="AC195" i="4"/>
  <c r="W195" i="4"/>
  <c r="AA195" i="4"/>
  <c r="AB195" i="4"/>
  <c r="Y194" i="4"/>
  <c r="AE195" i="4"/>
  <c r="Z194" i="4"/>
  <c r="X194" i="4"/>
  <c r="AE194" i="4"/>
  <c r="Q30" i="4"/>
  <c r="P20" i="4"/>
  <c r="K186" i="4"/>
  <c r="M176" i="4"/>
  <c r="L181" i="4"/>
  <c r="R146" i="4"/>
  <c r="Q36" i="5"/>
  <c r="P171" i="4"/>
  <c r="P42" i="5"/>
  <c r="N33" i="10"/>
  <c r="N37" i="5"/>
  <c r="M43" i="5"/>
  <c r="N41" i="5"/>
  <c r="G326" i="4" l="1"/>
  <c r="O321" i="4"/>
  <c r="W321" i="4" s="1"/>
  <c r="AE321" i="4" s="1"/>
  <c r="Q311" i="4"/>
  <c r="W311" i="4" s="1"/>
  <c r="AC311" i="4" s="1"/>
  <c r="L311" i="4"/>
  <c r="H321" i="4"/>
  <c r="O316" i="4"/>
  <c r="V316" i="4" s="1"/>
  <c r="AC316" i="4" s="1"/>
  <c r="I316" i="4"/>
  <c r="O311" i="4"/>
  <c r="U311" i="4" s="1"/>
  <c r="AA311" i="4" s="1"/>
  <c r="N41" i="10"/>
  <c r="P43" i="10"/>
  <c r="J34" i="10"/>
  <c r="J42" i="10" s="1"/>
  <c r="J36" i="30"/>
  <c r="J41" i="30" s="1"/>
  <c r="J37" i="7"/>
  <c r="N41" i="25"/>
  <c r="M41" i="28"/>
  <c r="P378" i="4"/>
  <c r="O35" i="26"/>
  <c r="O380" i="4"/>
  <c r="N248" i="4"/>
  <c r="M39" i="23"/>
  <c r="M252" i="4"/>
  <c r="M43" i="23" s="1"/>
  <c r="O115" i="4"/>
  <c r="N117" i="4"/>
  <c r="O246" i="4"/>
  <c r="O37" i="23" s="1"/>
  <c r="P244" i="4"/>
  <c r="O35" i="23"/>
  <c r="O33" i="25" s="1"/>
  <c r="O46" i="30" s="1"/>
  <c r="O51" i="30" s="1"/>
  <c r="I133" i="4"/>
  <c r="J131" i="4"/>
  <c r="N249" i="4"/>
  <c r="M40" i="23"/>
  <c r="R42" i="26"/>
  <c r="P109" i="4"/>
  <c r="P35" i="5" s="1"/>
  <c r="P35" i="30" s="1"/>
  <c r="P40" i="30" s="1"/>
  <c r="O111" i="4"/>
  <c r="N386" i="4"/>
  <c r="O384" i="4"/>
  <c r="N37" i="26"/>
  <c r="N33" i="28"/>
  <c r="N57" i="30" s="1"/>
  <c r="N62" i="30" s="1"/>
  <c r="N41" i="26"/>
  <c r="M43" i="26"/>
  <c r="N41" i="23"/>
  <c r="O250" i="4"/>
  <c r="H402" i="4"/>
  <c r="S401" i="4"/>
  <c r="R43" i="28"/>
  <c r="J392" i="4" a="1"/>
  <c r="J392" i="4" s="1"/>
  <c r="J393" i="4" a="1"/>
  <c r="J393" i="4" s="1"/>
  <c r="J34" i="27" s="1"/>
  <c r="U382" i="4"/>
  <c r="V383" i="4"/>
  <c r="P46" i="4"/>
  <c r="P47" i="4" s="1"/>
  <c r="I455" i="4"/>
  <c r="H58" i="30"/>
  <c r="H63" i="30" s="1"/>
  <c r="H42" i="28"/>
  <c r="J311" i="4"/>
  <c r="T379" i="4"/>
  <c r="S36" i="26"/>
  <c r="S35" i="28" s="1"/>
  <c r="S59" i="30" s="1"/>
  <c r="S64" i="30" s="1"/>
  <c r="T245" i="4"/>
  <c r="S36" i="23"/>
  <c r="S35" i="25" s="1"/>
  <c r="Q35" i="10"/>
  <c r="Q37" i="30"/>
  <c r="Q42" i="30" s="1"/>
  <c r="S251" i="4"/>
  <c r="R42" i="23"/>
  <c r="T395" i="4"/>
  <c r="T401" i="4" s="1"/>
  <c r="S36" i="27"/>
  <c r="S42" i="27" s="1"/>
  <c r="T261" i="4"/>
  <c r="S36" i="24"/>
  <c r="S42" i="24" s="1"/>
  <c r="S385" i="4"/>
  <c r="R43" i="25"/>
  <c r="R48" i="30"/>
  <c r="R53" i="30" s="1"/>
  <c r="P166" i="4"/>
  <c r="I41" i="7"/>
  <c r="H43" i="7"/>
  <c r="H267" i="4"/>
  <c r="N176" i="4"/>
  <c r="P36" i="7"/>
  <c r="P42" i="7" s="1"/>
  <c r="Q45" i="4"/>
  <c r="C38" i="4"/>
  <c r="C45" i="4" s="1"/>
  <c r="C46" i="4" s="1"/>
  <c r="C47" i="4" s="1"/>
  <c r="R141" i="4"/>
  <c r="R49" i="4"/>
  <c r="S31" i="4"/>
  <c r="R140" i="4"/>
  <c r="AH200" i="4"/>
  <c r="AG199" i="4"/>
  <c r="AG200" i="4"/>
  <c r="AI199" i="4"/>
  <c r="AI200" i="4"/>
  <c r="AH199" i="4"/>
  <c r="P199" i="4"/>
  <c r="Q200" i="4"/>
  <c r="R200" i="4"/>
  <c r="S200" i="4"/>
  <c r="Z199" i="4"/>
  <c r="Y199" i="4"/>
  <c r="R199" i="4"/>
  <c r="AB200" i="4"/>
  <c r="P200" i="4"/>
  <c r="Y200" i="4"/>
  <c r="Z200" i="4"/>
  <c r="AD200" i="4"/>
  <c r="V200" i="4"/>
  <c r="W200" i="4"/>
  <c r="AF200" i="4"/>
  <c r="AA200" i="4"/>
  <c r="T199" i="4"/>
  <c r="V199" i="4"/>
  <c r="Q199" i="4"/>
  <c r="S199" i="4"/>
  <c r="AA199" i="4"/>
  <c r="U200" i="4"/>
  <c r="X199" i="4"/>
  <c r="AB199" i="4"/>
  <c r="AE199" i="4"/>
  <c r="T200" i="4"/>
  <c r="X200" i="4"/>
  <c r="U199" i="4"/>
  <c r="AC199" i="4"/>
  <c r="AE200" i="4"/>
  <c r="AC200" i="4"/>
  <c r="AD199" i="4"/>
  <c r="W199" i="4"/>
  <c r="AF199" i="4"/>
  <c r="Q20" i="4"/>
  <c r="R30" i="4"/>
  <c r="L186" i="4"/>
  <c r="L191" i="4" s="1"/>
  <c r="L196" i="4" s="1"/>
  <c r="L201" i="4" s="1"/>
  <c r="L206" i="4" s="1"/>
  <c r="L211" i="4" s="1"/>
  <c r="L216" i="4" s="1"/>
  <c r="L221" i="4" s="1"/>
  <c r="L226" i="4" s="1"/>
  <c r="L231" i="4" s="1"/>
  <c r="L236" i="4" s="1"/>
  <c r="M181" i="4"/>
  <c r="K191" i="4"/>
  <c r="R36" i="5"/>
  <c r="O37" i="5"/>
  <c r="O33" i="10"/>
  <c r="O41" i="5"/>
  <c r="N43" i="5"/>
  <c r="S146" i="4"/>
  <c r="Q42" i="5"/>
  <c r="Q171" i="4"/>
  <c r="O41" i="10" l="1"/>
  <c r="R311" i="4"/>
  <c r="X311" i="4" s="1"/>
  <c r="AD311" i="4" s="1"/>
  <c r="L316" i="4"/>
  <c r="G331" i="4"/>
  <c r="P326" i="4"/>
  <c r="Y326" i="4" s="1"/>
  <c r="H326" i="4"/>
  <c r="P321" i="4"/>
  <c r="X321" i="4" s="1"/>
  <c r="AF321" i="4" s="1"/>
  <c r="I321" i="4"/>
  <c r="P316" i="4"/>
  <c r="W316" i="4" s="1"/>
  <c r="AD316" i="4" s="1"/>
  <c r="J316" i="4"/>
  <c r="P311" i="4"/>
  <c r="V311" i="4" s="1"/>
  <c r="AB311" i="4" s="1"/>
  <c r="Q43" i="10"/>
  <c r="O41" i="25"/>
  <c r="S43" i="28"/>
  <c r="O386" i="4"/>
  <c r="P384" i="4"/>
  <c r="O117" i="4"/>
  <c r="P115" i="4"/>
  <c r="O41" i="26"/>
  <c r="N43" i="26"/>
  <c r="O249" i="4"/>
  <c r="N40" i="23"/>
  <c r="P111" i="4"/>
  <c r="Q109" i="4"/>
  <c r="Q35" i="5" s="1"/>
  <c r="Q35" i="30" s="1"/>
  <c r="Q40" i="30" s="1"/>
  <c r="N39" i="23"/>
  <c r="O248" i="4"/>
  <c r="P35" i="23"/>
  <c r="P33" i="25" s="1"/>
  <c r="P46" i="30" s="1"/>
  <c r="P51" i="30" s="1"/>
  <c r="Q244" i="4"/>
  <c r="P246" i="4"/>
  <c r="P37" i="23" s="1"/>
  <c r="O33" i="28"/>
  <c r="O57" i="30" s="1"/>
  <c r="O62" i="30" s="1"/>
  <c r="O37" i="26"/>
  <c r="L125" i="4"/>
  <c r="L35" i="7" s="1"/>
  <c r="L123" i="4"/>
  <c r="L33" i="7" s="1"/>
  <c r="L124" i="4"/>
  <c r="L34" i="7" s="1"/>
  <c r="O41" i="23"/>
  <c r="P250" i="4"/>
  <c r="S42" i="26"/>
  <c r="Q378" i="4"/>
  <c r="P35" i="26"/>
  <c r="P380" i="4"/>
  <c r="N252" i="4"/>
  <c r="N43" i="23" s="1"/>
  <c r="J133" i="4"/>
  <c r="N41" i="28"/>
  <c r="J404" i="4"/>
  <c r="J396" i="4"/>
  <c r="J33" i="27"/>
  <c r="W383" i="4"/>
  <c r="V382" i="4"/>
  <c r="Q46" i="4"/>
  <c r="Q47" i="4" s="1"/>
  <c r="K450" i="4"/>
  <c r="I460" i="4"/>
  <c r="U395" i="4"/>
  <c r="T36" i="27"/>
  <c r="T42" i="27" s="1"/>
  <c r="U261" i="4"/>
  <c r="T36" i="24"/>
  <c r="T42" i="24" s="1"/>
  <c r="R35" i="10"/>
  <c r="R37" i="30"/>
  <c r="R42" i="30" s="1"/>
  <c r="T251" i="4"/>
  <c r="S42" i="23"/>
  <c r="S43" i="25"/>
  <c r="S48" i="30"/>
  <c r="S53" i="30" s="1"/>
  <c r="U245" i="4"/>
  <c r="T36" i="23"/>
  <c r="T35" i="25" s="1"/>
  <c r="T385" i="4"/>
  <c r="U379" i="4"/>
  <c r="T36" i="26"/>
  <c r="T35" i="28" s="1"/>
  <c r="T59" i="30" s="1"/>
  <c r="T64" i="30" s="1"/>
  <c r="O176" i="4"/>
  <c r="J41" i="7"/>
  <c r="J43" i="7" s="1"/>
  <c r="I43" i="7"/>
  <c r="Q166" i="4"/>
  <c r="I267" i="4"/>
  <c r="Q36" i="7"/>
  <c r="Q42" i="7" s="1"/>
  <c r="S141" i="4"/>
  <c r="S49" i="4"/>
  <c r="T31" i="4"/>
  <c r="S140" i="4"/>
  <c r="R42" i="5"/>
  <c r="R20" i="4"/>
  <c r="S30" i="4"/>
  <c r="AJ204" i="4"/>
  <c r="AJ205" i="4"/>
  <c r="AI204" i="4"/>
  <c r="AI205" i="4"/>
  <c r="AH204" i="4"/>
  <c r="AH205" i="4"/>
  <c r="AA204" i="4"/>
  <c r="V205" i="4"/>
  <c r="AE205" i="4"/>
  <c r="X204" i="4"/>
  <c r="Q205" i="4"/>
  <c r="X205" i="4"/>
  <c r="AD204" i="4"/>
  <c r="U204" i="4"/>
  <c r="AD205" i="4"/>
  <c r="AF205" i="4"/>
  <c r="AC205" i="4"/>
  <c r="S204" i="4"/>
  <c r="AB205" i="4"/>
  <c r="AF204" i="4"/>
  <c r="V204" i="4"/>
  <c r="R205" i="4"/>
  <c r="T205" i="4"/>
  <c r="U205" i="4"/>
  <c r="W204" i="4"/>
  <c r="AC204" i="4"/>
  <c r="Z204" i="4"/>
  <c r="Y205" i="4"/>
  <c r="T204" i="4"/>
  <c r="Z205" i="4"/>
  <c r="R204" i="4"/>
  <c r="Q204" i="4"/>
  <c r="AB204" i="4"/>
  <c r="Y204" i="4"/>
  <c r="W205" i="4"/>
  <c r="S205" i="4"/>
  <c r="AG205" i="4"/>
  <c r="AE204" i="4"/>
  <c r="AA205" i="4"/>
  <c r="AG204" i="4"/>
  <c r="K196" i="4"/>
  <c r="N181" i="4"/>
  <c r="O181" i="4" s="1"/>
  <c r="P181" i="4" s="1"/>
  <c r="M186" i="4"/>
  <c r="T146" i="4"/>
  <c r="P41" i="5"/>
  <c r="O43" i="5"/>
  <c r="S36" i="5"/>
  <c r="R171" i="4"/>
  <c r="P33" i="10"/>
  <c r="P37" i="5"/>
  <c r="R43" i="10" l="1"/>
  <c r="P41" i="10"/>
  <c r="G336" i="4"/>
  <c r="Q331" i="4"/>
  <c r="AA331" i="4" s="1"/>
  <c r="S316" i="4"/>
  <c r="Z316" i="4" s="1"/>
  <c r="M316" i="4"/>
  <c r="H331" i="4"/>
  <c r="Q326" i="4"/>
  <c r="Z326" i="4" s="1"/>
  <c r="I326" i="4"/>
  <c r="Q321" i="4"/>
  <c r="Y321" i="4" s="1"/>
  <c r="J321" i="4"/>
  <c r="Q316" i="4"/>
  <c r="X316" i="4" s="1"/>
  <c r="AE316" i="4" s="1"/>
  <c r="P41" i="25"/>
  <c r="O41" i="28"/>
  <c r="O252" i="4"/>
  <c r="O43" i="23" s="1"/>
  <c r="P41" i="23"/>
  <c r="Q250" i="4"/>
  <c r="R244" i="4"/>
  <c r="Q246" i="4"/>
  <c r="Q37" i="23" s="1"/>
  <c r="Q35" i="23"/>
  <c r="Q33" i="25" s="1"/>
  <c r="Q46" i="30" s="1"/>
  <c r="Q51" i="30" s="1"/>
  <c r="P41" i="26"/>
  <c r="O43" i="26"/>
  <c r="Q115" i="4"/>
  <c r="P117" i="4"/>
  <c r="P248" i="4"/>
  <c r="O39" i="23"/>
  <c r="P386" i="4"/>
  <c r="Q384" i="4"/>
  <c r="P33" i="28"/>
  <c r="P57" i="30" s="1"/>
  <c r="P62" i="30" s="1"/>
  <c r="P37" i="26"/>
  <c r="L127" i="4"/>
  <c r="R378" i="4"/>
  <c r="Q35" i="26"/>
  <c r="Q380" i="4"/>
  <c r="R109" i="4"/>
  <c r="R35" i="5" s="1"/>
  <c r="R35" i="30" s="1"/>
  <c r="R40" i="30" s="1"/>
  <c r="Q111" i="4"/>
  <c r="T42" i="26"/>
  <c r="P249" i="4"/>
  <c r="O40" i="23"/>
  <c r="J37" i="27"/>
  <c r="J34" i="28"/>
  <c r="J58" i="30" s="1"/>
  <c r="W382" i="4"/>
  <c r="X383" i="4"/>
  <c r="I465" i="4"/>
  <c r="K316" i="4"/>
  <c r="K455" i="4"/>
  <c r="K460" i="4" s="1"/>
  <c r="K465" i="4" s="1"/>
  <c r="K470" i="4" s="1"/>
  <c r="K475" i="4" s="1"/>
  <c r="K480" i="4" s="1"/>
  <c r="K485" i="4" s="1"/>
  <c r="K490" i="4" s="1"/>
  <c r="K495" i="4" s="1"/>
  <c r="K500" i="4" s="1"/>
  <c r="K505" i="4" s="1"/>
  <c r="K394" i="4" s="1"/>
  <c r="U385" i="4"/>
  <c r="V261" i="4"/>
  <c r="U36" i="24"/>
  <c r="U42" i="24" s="1"/>
  <c r="S35" i="10"/>
  <c r="S37" i="30"/>
  <c r="S42" i="30" s="1"/>
  <c r="T43" i="25"/>
  <c r="T48" i="30"/>
  <c r="T53" i="30" s="1"/>
  <c r="T43" i="28"/>
  <c r="V395" i="4"/>
  <c r="U36" i="27"/>
  <c r="U42" i="27" s="1"/>
  <c r="V379" i="4"/>
  <c r="U36" i="26"/>
  <c r="U35" i="28" s="1"/>
  <c r="U59" i="30" s="1"/>
  <c r="U64" i="30" s="1"/>
  <c r="L36" i="30"/>
  <c r="V245" i="4"/>
  <c r="U36" i="23"/>
  <c r="U35" i="25" s="1"/>
  <c r="U251" i="4"/>
  <c r="T42" i="23"/>
  <c r="U401" i="4"/>
  <c r="R166" i="4"/>
  <c r="P176" i="4"/>
  <c r="J267" i="4"/>
  <c r="R36" i="7"/>
  <c r="R42" i="7" s="1"/>
  <c r="L135" i="4"/>
  <c r="T49" i="4"/>
  <c r="U31" i="4"/>
  <c r="T141" i="4"/>
  <c r="T140" i="4"/>
  <c r="T30" i="4"/>
  <c r="S20" i="4"/>
  <c r="AJ210" i="4"/>
  <c r="AI209" i="4"/>
  <c r="AI210" i="4"/>
  <c r="AK209" i="4"/>
  <c r="AK210" i="4"/>
  <c r="AJ209" i="4"/>
  <c r="AB210" i="4"/>
  <c r="AA209" i="4"/>
  <c r="R209" i="4"/>
  <c r="AE210" i="4"/>
  <c r="AC209" i="4"/>
  <c r="S209" i="4"/>
  <c r="AF209" i="4"/>
  <c r="T209" i="4"/>
  <c r="W210" i="4"/>
  <c r="R210" i="4"/>
  <c r="U210" i="4"/>
  <c r="T210" i="4"/>
  <c r="AH210" i="4"/>
  <c r="V210" i="4"/>
  <c r="AA210" i="4"/>
  <c r="AF210" i="4"/>
  <c r="Y209" i="4"/>
  <c r="W209" i="4"/>
  <c r="AD210" i="4"/>
  <c r="AG209" i="4"/>
  <c r="X210" i="4"/>
  <c r="Z209" i="4"/>
  <c r="AC210" i="4"/>
  <c r="Z210" i="4"/>
  <c r="X209" i="4"/>
  <c r="AB209" i="4"/>
  <c r="AE209" i="4"/>
  <c r="AG210" i="4"/>
  <c r="V209" i="4"/>
  <c r="U209" i="4"/>
  <c r="S210" i="4"/>
  <c r="AD209" i="4"/>
  <c r="Y210" i="4"/>
  <c r="AH209" i="4"/>
  <c r="N186" i="4"/>
  <c r="M191" i="4"/>
  <c r="K201" i="4"/>
  <c r="S42" i="5"/>
  <c r="L34" i="10"/>
  <c r="S171" i="4"/>
  <c r="Q41" i="5"/>
  <c r="P43" i="5"/>
  <c r="U146" i="4"/>
  <c r="T36" i="5"/>
  <c r="Q181" i="4"/>
  <c r="Q33" i="10"/>
  <c r="Q41" i="10" s="1"/>
  <c r="Q37" i="5"/>
  <c r="L37" i="7"/>
  <c r="S43" i="10" l="1"/>
  <c r="T316" i="4"/>
  <c r="AA316" i="4" s="1"/>
  <c r="M321" i="4"/>
  <c r="G341" i="4"/>
  <c r="R336" i="4"/>
  <c r="AC336" i="4" s="1"/>
  <c r="H336" i="4"/>
  <c r="R331" i="4"/>
  <c r="AB331" i="4" s="1"/>
  <c r="I331" i="4"/>
  <c r="R326" i="4"/>
  <c r="AA326" i="4" s="1"/>
  <c r="J326" i="4"/>
  <c r="R321" i="4"/>
  <c r="Z321" i="4" s="1"/>
  <c r="K321" i="4"/>
  <c r="R316" i="4"/>
  <c r="Y316" i="4" s="1"/>
  <c r="P41" i="28"/>
  <c r="Q248" i="4"/>
  <c r="P39" i="23"/>
  <c r="R35" i="23"/>
  <c r="R33" i="25" s="1"/>
  <c r="R46" i="30" s="1"/>
  <c r="R51" i="30" s="1"/>
  <c r="S244" i="4"/>
  <c r="R246" i="4"/>
  <c r="R37" i="23" s="1"/>
  <c r="R111" i="4"/>
  <c r="S109" i="4"/>
  <c r="S35" i="5" s="1"/>
  <c r="S35" i="30" s="1"/>
  <c r="S40" i="30" s="1"/>
  <c r="R115" i="4"/>
  <c r="Q117" i="4"/>
  <c r="Q41" i="25"/>
  <c r="Q41" i="23"/>
  <c r="R250" i="4"/>
  <c r="Q249" i="4"/>
  <c r="P40" i="23"/>
  <c r="Q33" i="28"/>
  <c r="Q57" i="30" s="1"/>
  <c r="Q62" i="30" s="1"/>
  <c r="Q37" i="26"/>
  <c r="P252" i="4"/>
  <c r="P43" i="23" s="1"/>
  <c r="U42" i="26"/>
  <c r="S378" i="4"/>
  <c r="R35" i="26"/>
  <c r="R380" i="4"/>
  <c r="Q386" i="4"/>
  <c r="R384" i="4"/>
  <c r="Q41" i="26"/>
  <c r="P43" i="26"/>
  <c r="AI483" i="4"/>
  <c r="AH483" i="4"/>
  <c r="AG483" i="4"/>
  <c r="AJ483" i="4"/>
  <c r="AL483" i="4"/>
  <c r="AK483" i="4"/>
  <c r="T483" i="4"/>
  <c r="AE483" i="4"/>
  <c r="AB483" i="4"/>
  <c r="Z483" i="4"/>
  <c r="Y483" i="4"/>
  <c r="W483" i="4"/>
  <c r="AC483" i="4"/>
  <c r="AA483" i="4"/>
  <c r="U483" i="4"/>
  <c r="AD483" i="4"/>
  <c r="AF483" i="4"/>
  <c r="V483" i="4"/>
  <c r="X483" i="4"/>
  <c r="K392" i="4" a="1"/>
  <c r="K392" i="4" s="1"/>
  <c r="K33" i="27" s="1"/>
  <c r="K393" i="4" a="1"/>
  <c r="K393" i="4" s="1"/>
  <c r="K34" i="27" s="1"/>
  <c r="Y383" i="4"/>
  <c r="V401" i="4"/>
  <c r="X382" i="4"/>
  <c r="L455" i="4"/>
  <c r="I470" i="4"/>
  <c r="K35" i="27"/>
  <c r="W379" i="4"/>
  <c r="V36" i="26"/>
  <c r="V35" i="28" s="1"/>
  <c r="V59" i="30" s="1"/>
  <c r="V64" i="30" s="1"/>
  <c r="V251" i="4"/>
  <c r="U42" i="23"/>
  <c r="T35" i="10"/>
  <c r="T37" i="30"/>
  <c r="T42" i="30" s="1"/>
  <c r="U43" i="28"/>
  <c r="W261" i="4"/>
  <c r="V36" i="24"/>
  <c r="V42" i="24" s="1"/>
  <c r="U43" i="25"/>
  <c r="U48" i="30"/>
  <c r="U53" i="30" s="1"/>
  <c r="W245" i="4"/>
  <c r="V36" i="23"/>
  <c r="V35" i="25" s="1"/>
  <c r="W395" i="4"/>
  <c r="V36" i="27"/>
  <c r="V42" i="27" s="1"/>
  <c r="V385" i="4"/>
  <c r="K267" i="4"/>
  <c r="L267" i="4" s="1"/>
  <c r="M267" i="4" s="1"/>
  <c r="N267" i="4" s="1"/>
  <c r="O267" i="4" s="1"/>
  <c r="P267" i="4" s="1"/>
  <c r="Q267" i="4" s="1"/>
  <c r="R267" i="4" s="1"/>
  <c r="S267" i="4" s="1"/>
  <c r="T267" i="4" s="1"/>
  <c r="U267" i="4" s="1"/>
  <c r="V267" i="4" s="1"/>
  <c r="Q176" i="4"/>
  <c r="S166" i="4"/>
  <c r="S36" i="7"/>
  <c r="S42" i="7" s="1"/>
  <c r="V31" i="4"/>
  <c r="U49" i="4"/>
  <c r="U141" i="4"/>
  <c r="U140" i="4"/>
  <c r="AL214" i="4"/>
  <c r="Z214" i="4"/>
  <c r="AC214" i="4"/>
  <c r="AI214" i="4"/>
  <c r="AC215" i="4"/>
  <c r="AE215" i="4"/>
  <c r="AF214" i="4"/>
  <c r="Y215" i="4"/>
  <c r="W215" i="4"/>
  <c r="AD215" i="4"/>
  <c r="AL215" i="4"/>
  <c r="AK214" i="4"/>
  <c r="AA214" i="4"/>
  <c r="X214" i="4"/>
  <c r="AG215" i="4"/>
  <c r="AB214" i="4"/>
  <c r="AA215" i="4"/>
  <c r="U214" i="4"/>
  <c r="T215" i="4"/>
  <c r="U215" i="4"/>
  <c r="AK215" i="4"/>
  <c r="AJ214" i="4"/>
  <c r="AE214" i="4"/>
  <c r="S214" i="4"/>
  <c r="V214" i="4"/>
  <c r="V215" i="4"/>
  <c r="AH214" i="4"/>
  <c r="Y214" i="4"/>
  <c r="AB215" i="4"/>
  <c r="AF215" i="4"/>
  <c r="AJ215" i="4"/>
  <c r="T214" i="4"/>
  <c r="W214" i="4"/>
  <c r="S215" i="4"/>
  <c r="AH215" i="4"/>
  <c r="X215" i="4"/>
  <c r="AD214" i="4"/>
  <c r="AI215" i="4"/>
  <c r="Z215" i="4"/>
  <c r="AG214" i="4"/>
  <c r="U30" i="4"/>
  <c r="T20" i="4"/>
  <c r="K206" i="4"/>
  <c r="M196" i="4"/>
  <c r="M201" i="4" s="1"/>
  <c r="M206" i="4" s="1"/>
  <c r="M211" i="4" s="1"/>
  <c r="M216" i="4" s="1"/>
  <c r="M221" i="4" s="1"/>
  <c r="M226" i="4" s="1"/>
  <c r="M231" i="4" s="1"/>
  <c r="M236" i="4" s="1"/>
  <c r="N191" i="4"/>
  <c r="O186" i="4"/>
  <c r="T171" i="4"/>
  <c r="U36" i="5"/>
  <c r="V146" i="4"/>
  <c r="T42" i="5"/>
  <c r="R41" i="5"/>
  <c r="Q43" i="5"/>
  <c r="R181" i="4"/>
  <c r="R37" i="5"/>
  <c r="R33" i="10"/>
  <c r="R41" i="10" s="1"/>
  <c r="T43" i="10" l="1"/>
  <c r="G346" i="4"/>
  <c r="S341" i="4"/>
  <c r="AE341" i="4" s="1"/>
  <c r="U321" i="4"/>
  <c r="AC321" i="4" s="1"/>
  <c r="N321" i="4"/>
  <c r="H341" i="4"/>
  <c r="S336" i="4"/>
  <c r="AD336" i="4" s="1"/>
  <c r="I336" i="4"/>
  <c r="S331" i="4"/>
  <c r="AC331" i="4" s="1"/>
  <c r="J331" i="4"/>
  <c r="S326" i="4"/>
  <c r="AB326" i="4" s="1"/>
  <c r="K326" i="4"/>
  <c r="S321" i="4"/>
  <c r="AA321" i="4" s="1"/>
  <c r="R41" i="25"/>
  <c r="Q43" i="26"/>
  <c r="R41" i="26"/>
  <c r="S384" i="4"/>
  <c r="R386" i="4"/>
  <c r="S246" i="4"/>
  <c r="S37" i="23" s="1"/>
  <c r="T244" i="4"/>
  <c r="S35" i="23"/>
  <c r="S33" i="25" s="1"/>
  <c r="S46" i="30" s="1"/>
  <c r="S51" i="30" s="1"/>
  <c r="V43" i="28"/>
  <c r="R37" i="26"/>
  <c r="R33" i="28"/>
  <c r="R57" i="30" s="1"/>
  <c r="R62" i="30" s="1"/>
  <c r="S380" i="4"/>
  <c r="T378" i="4"/>
  <c r="S35" i="26"/>
  <c r="R249" i="4"/>
  <c r="Q40" i="23"/>
  <c r="R117" i="4"/>
  <c r="S115" i="4"/>
  <c r="M125" i="4"/>
  <c r="M35" i="7" s="1"/>
  <c r="M123" i="4"/>
  <c r="M124" i="4"/>
  <c r="M34" i="7" s="1"/>
  <c r="V42" i="26"/>
  <c r="Q252" i="4"/>
  <c r="Q43" i="23" s="1"/>
  <c r="S111" i="4"/>
  <c r="T109" i="4"/>
  <c r="T35" i="5" s="1"/>
  <c r="T35" i="30" s="1"/>
  <c r="T40" i="30" s="1"/>
  <c r="Q39" i="23"/>
  <c r="R248" i="4"/>
  <c r="R41" i="23"/>
  <c r="S250" i="4"/>
  <c r="Q41" i="28"/>
  <c r="K34" i="28"/>
  <c r="K58" i="30" s="1"/>
  <c r="K396" i="4"/>
  <c r="K404" i="4"/>
  <c r="Y382" i="4"/>
  <c r="Z383" i="4"/>
  <c r="W267" i="4"/>
  <c r="K37" i="27"/>
  <c r="I475" i="4"/>
  <c r="L460" i="4"/>
  <c r="L465" i="4" s="1"/>
  <c r="L470" i="4" s="1"/>
  <c r="L475" i="4" s="1"/>
  <c r="L480" i="4" s="1"/>
  <c r="L485" i="4" s="1"/>
  <c r="L490" i="4" s="1"/>
  <c r="L495" i="4" s="1"/>
  <c r="L500" i="4" s="1"/>
  <c r="L505" i="4" s="1"/>
  <c r="L394" i="4" s="1"/>
  <c r="L321" i="4"/>
  <c r="X261" i="4"/>
  <c r="W36" i="24"/>
  <c r="W42" i="24" s="1"/>
  <c r="U35" i="10"/>
  <c r="U43" i="10" s="1"/>
  <c r="U37" i="30"/>
  <c r="U42" i="30" s="1"/>
  <c r="X395" i="4"/>
  <c r="W36" i="27"/>
  <c r="W42" i="27" s="1"/>
  <c r="W401" i="4"/>
  <c r="W385" i="4"/>
  <c r="V43" i="25"/>
  <c r="V48" i="30"/>
  <c r="V53" i="30" s="1"/>
  <c r="X245" i="4"/>
  <c r="W36" i="23"/>
  <c r="W35" i="25" s="1"/>
  <c r="W251" i="4"/>
  <c r="V42" i="23"/>
  <c r="X379" i="4"/>
  <c r="W36" i="26"/>
  <c r="W35" i="28" s="1"/>
  <c r="W59" i="30" s="1"/>
  <c r="W64" i="30" s="1"/>
  <c r="R176" i="4"/>
  <c r="P186" i="4"/>
  <c r="T166" i="4"/>
  <c r="T36" i="7"/>
  <c r="T42" i="7" s="1"/>
  <c r="V141" i="4"/>
  <c r="V49" i="4"/>
  <c r="W31" i="4"/>
  <c r="V140" i="4"/>
  <c r="AL220" i="4"/>
  <c r="AK219" i="4"/>
  <c r="T220" i="4"/>
  <c r="T219" i="4"/>
  <c r="U220" i="4"/>
  <c r="V220" i="4"/>
  <c r="AE220" i="4"/>
  <c r="AC219" i="4"/>
  <c r="AF220" i="4"/>
  <c r="AF219" i="4"/>
  <c r="AK220" i="4"/>
  <c r="AB220" i="4"/>
  <c r="AJ220" i="4"/>
  <c r="AA219" i="4"/>
  <c r="AG219" i="4"/>
  <c r="AH219" i="4"/>
  <c r="X219" i="4"/>
  <c r="Y220" i="4"/>
  <c r="AI219" i="4"/>
  <c r="Y219" i="4"/>
  <c r="AM219" i="4"/>
  <c r="X220" i="4"/>
  <c r="Z220" i="4"/>
  <c r="W220" i="4"/>
  <c r="AG220" i="4"/>
  <c r="Z219" i="4"/>
  <c r="AJ219" i="4"/>
  <c r="AI220" i="4"/>
  <c r="AH220" i="4"/>
  <c r="AB219" i="4"/>
  <c r="AM220" i="4"/>
  <c r="AL219" i="4"/>
  <c r="V219" i="4"/>
  <c r="AE219" i="4"/>
  <c r="AD220" i="4"/>
  <c r="AD219" i="4"/>
  <c r="W219" i="4"/>
  <c r="U219" i="4"/>
  <c r="AA220" i="4"/>
  <c r="AC220" i="4"/>
  <c r="V30" i="4"/>
  <c r="U20" i="4"/>
  <c r="K211" i="4"/>
  <c r="O191" i="4"/>
  <c r="N196" i="4"/>
  <c r="N201" i="4" s="1"/>
  <c r="N206" i="4" s="1"/>
  <c r="N211" i="4" s="1"/>
  <c r="N216" i="4" s="1"/>
  <c r="N221" i="4" s="1"/>
  <c r="N226" i="4" s="1"/>
  <c r="N231" i="4" s="1"/>
  <c r="N236" i="4" s="1"/>
  <c r="R43" i="5"/>
  <c r="S41" i="5"/>
  <c r="V36" i="5"/>
  <c r="S181" i="4"/>
  <c r="U42" i="5"/>
  <c r="W146" i="4"/>
  <c r="U171" i="4"/>
  <c r="S33" i="10"/>
  <c r="S41" i="10" s="1"/>
  <c r="S37" i="5"/>
  <c r="V116" i="4"/>
  <c r="N326" i="4" l="1"/>
  <c r="V321" i="4"/>
  <c r="AD321" i="4" s="1"/>
  <c r="G351" i="4"/>
  <c r="G356" i="4" s="1"/>
  <c r="G361" i="4" s="1"/>
  <c r="G366" i="4" s="1"/>
  <c r="G371" i="4" s="1"/>
  <c r="G260" i="4" s="1"/>
  <c r="H346" i="4"/>
  <c r="T341" i="4"/>
  <c r="AF341" i="4" s="1"/>
  <c r="I341" i="4"/>
  <c r="T336" i="4"/>
  <c r="AE336" i="4" s="1"/>
  <c r="J336" i="4"/>
  <c r="T331" i="4"/>
  <c r="AD331" i="4" s="1"/>
  <c r="K331" i="4"/>
  <c r="T326" i="4"/>
  <c r="AC326" i="4" s="1"/>
  <c r="L326" i="4"/>
  <c r="T321" i="4"/>
  <c r="AB321" i="4" s="1"/>
  <c r="L392" i="4" a="1"/>
  <c r="L392" i="4" s="1"/>
  <c r="L33" i="27" s="1"/>
  <c r="X267" i="4"/>
  <c r="R41" i="28"/>
  <c r="W43" i="28"/>
  <c r="R252" i="4"/>
  <c r="R43" i="23" s="1"/>
  <c r="L393" i="4" a="1"/>
  <c r="L393" i="4" s="1"/>
  <c r="L34" i="27" s="1"/>
  <c r="S33" i="28"/>
  <c r="S57" i="30" s="1"/>
  <c r="S62" i="30" s="1"/>
  <c r="S37" i="26"/>
  <c r="T111" i="4"/>
  <c r="U109" i="4"/>
  <c r="U35" i="5" s="1"/>
  <c r="U35" i="30" s="1"/>
  <c r="U40" i="30" s="1"/>
  <c r="T35" i="23"/>
  <c r="T33" i="25" s="1"/>
  <c r="T46" i="30" s="1"/>
  <c r="T51" i="30" s="1"/>
  <c r="T246" i="4"/>
  <c r="T37" i="23" s="1"/>
  <c r="U244" i="4"/>
  <c r="T115" i="4"/>
  <c r="S117" i="4"/>
  <c r="S41" i="23"/>
  <c r="T250" i="4"/>
  <c r="S41" i="25"/>
  <c r="W42" i="26"/>
  <c r="N125" i="4"/>
  <c r="N35" i="7" s="1"/>
  <c r="N123" i="4"/>
  <c r="N124" i="4"/>
  <c r="N34" i="7" s="1"/>
  <c r="S249" i="4"/>
  <c r="R40" i="23"/>
  <c r="S386" i="4"/>
  <c r="T384" i="4"/>
  <c r="S41" i="26"/>
  <c r="R43" i="26"/>
  <c r="S248" i="4"/>
  <c r="R39" i="23"/>
  <c r="M127" i="4"/>
  <c r="U378" i="4"/>
  <c r="T35" i="26"/>
  <c r="T380" i="4"/>
  <c r="AA383" i="4"/>
  <c r="Z382" i="4"/>
  <c r="I480" i="4"/>
  <c r="L35" i="27"/>
  <c r="M460" i="4"/>
  <c r="Y261" i="4"/>
  <c r="X36" i="24"/>
  <c r="X42" i="24" s="1"/>
  <c r="Y245" i="4"/>
  <c r="X36" i="23"/>
  <c r="X35" i="25" s="1"/>
  <c r="Y395" i="4"/>
  <c r="X36" i="27"/>
  <c r="X42" i="27" s="1"/>
  <c r="X385" i="4"/>
  <c r="V35" i="10"/>
  <c r="V43" i="10" s="1"/>
  <c r="V37" i="30"/>
  <c r="V42" i="30" s="1"/>
  <c r="Y379" i="4"/>
  <c r="X36" i="26"/>
  <c r="X35" i="28" s="1"/>
  <c r="X59" i="30" s="1"/>
  <c r="X64" i="30" s="1"/>
  <c r="X251" i="4"/>
  <c r="W42" i="23"/>
  <c r="X401" i="4"/>
  <c r="W43" i="25"/>
  <c r="W48" i="30"/>
  <c r="W53" i="30" s="1"/>
  <c r="Q186" i="4"/>
  <c r="S176" i="4"/>
  <c r="U166" i="4"/>
  <c r="U36" i="7"/>
  <c r="U42" i="7" s="1"/>
  <c r="V126" i="4"/>
  <c r="M135" i="4"/>
  <c r="M33" i="7"/>
  <c r="W141" i="4"/>
  <c r="W49" i="4"/>
  <c r="X31" i="4"/>
  <c r="Y31" i="4" s="1"/>
  <c r="Z31" i="4" s="1"/>
  <c r="AA31" i="4" s="1"/>
  <c r="AB31" i="4" s="1"/>
  <c r="AC31" i="4" s="1"/>
  <c r="AD31" i="4" s="1"/>
  <c r="AE31" i="4" s="1"/>
  <c r="AF31" i="4" s="1"/>
  <c r="AG31" i="4" s="1"/>
  <c r="AH31" i="4" s="1"/>
  <c r="AI31" i="4" s="1"/>
  <c r="AJ31" i="4" s="1"/>
  <c r="AK31" i="4" s="1"/>
  <c r="AL31" i="4" s="1"/>
  <c r="AM31" i="4" s="1"/>
  <c r="AN31" i="4" s="1"/>
  <c r="AO31" i="4" s="1"/>
  <c r="AP31" i="4" s="1"/>
  <c r="W140" i="4"/>
  <c r="AN224" i="4"/>
  <c r="AB225" i="4"/>
  <c r="AJ225" i="4"/>
  <c r="Y224" i="4"/>
  <c r="V224" i="4"/>
  <c r="U224" i="4"/>
  <c r="AI224" i="4"/>
  <c r="Z224" i="4"/>
  <c r="Y225" i="4"/>
  <c r="AN225" i="4"/>
  <c r="AM224" i="4"/>
  <c r="AA225" i="4"/>
  <c r="AJ224" i="4"/>
  <c r="U225" i="4"/>
  <c r="AH225" i="4"/>
  <c r="AC225" i="4"/>
  <c r="AD224" i="4"/>
  <c r="AK225" i="4"/>
  <c r="AE225" i="4"/>
  <c r="X225" i="4"/>
  <c r="AM225" i="4"/>
  <c r="AL224" i="4"/>
  <c r="AH224" i="4"/>
  <c r="AA224" i="4"/>
  <c r="AF225" i="4"/>
  <c r="X224" i="4"/>
  <c r="W225" i="4"/>
  <c r="AI225" i="4"/>
  <c r="AK224" i="4"/>
  <c r="V225" i="4"/>
  <c r="W224" i="4"/>
  <c r="AL225" i="4"/>
  <c r="AC224" i="4"/>
  <c r="Z225" i="4"/>
  <c r="AE224" i="4"/>
  <c r="AG224" i="4"/>
  <c r="AB224" i="4"/>
  <c r="AD225" i="4"/>
  <c r="AG225" i="4"/>
  <c r="AF224" i="4"/>
  <c r="W30" i="4"/>
  <c r="V20" i="4"/>
  <c r="P191" i="4"/>
  <c r="Q191" i="4" s="1"/>
  <c r="R191" i="4" s="1"/>
  <c r="O196" i="4"/>
  <c r="K216" i="4"/>
  <c r="V42" i="5"/>
  <c r="T37" i="5"/>
  <c r="T33" i="10"/>
  <c r="T41" i="10" s="1"/>
  <c r="V171" i="4"/>
  <c r="X146" i="4"/>
  <c r="W116" i="4"/>
  <c r="T41" i="5"/>
  <c r="S43" i="5"/>
  <c r="W36" i="5"/>
  <c r="T181" i="4"/>
  <c r="G259" i="4" l="1" a="1"/>
  <c r="G259" i="4" s="1"/>
  <c r="G34" i="24" s="1"/>
  <c r="G40" i="24" s="1"/>
  <c r="G258" i="4" a="1"/>
  <c r="G258" i="4" s="1"/>
  <c r="G264" i="4" s="1"/>
  <c r="W326" i="4"/>
  <c r="AF326" i="4" s="1"/>
  <c r="O326" i="4"/>
  <c r="G35" i="24"/>
  <c r="G266" i="4"/>
  <c r="H351" i="4"/>
  <c r="I346" i="4"/>
  <c r="U341" i="4"/>
  <c r="AG341" i="4" s="1"/>
  <c r="J341" i="4"/>
  <c r="U336" i="4"/>
  <c r="AF336" i="4" s="1"/>
  <c r="K336" i="4"/>
  <c r="U331" i="4"/>
  <c r="AE331" i="4" s="1"/>
  <c r="L331" i="4"/>
  <c r="U326" i="4"/>
  <c r="AD326" i="4" s="1"/>
  <c r="T41" i="25"/>
  <c r="Y401" i="4"/>
  <c r="L396" i="4"/>
  <c r="S41" i="28"/>
  <c r="S252" i="4"/>
  <c r="S43" i="23" s="1"/>
  <c r="L404" i="4"/>
  <c r="S39" i="23"/>
  <c r="T248" i="4"/>
  <c r="T41" i="23"/>
  <c r="U250" i="4"/>
  <c r="U111" i="4"/>
  <c r="V109" i="4"/>
  <c r="V35" i="5" s="1"/>
  <c r="V35" i="30" s="1"/>
  <c r="V40" i="30" s="1"/>
  <c r="T41" i="26"/>
  <c r="S43" i="26"/>
  <c r="U384" i="4"/>
  <c r="T386" i="4"/>
  <c r="N127" i="4"/>
  <c r="T33" i="28"/>
  <c r="T57" i="30" s="1"/>
  <c r="T62" i="30" s="1"/>
  <c r="T37" i="26"/>
  <c r="X42" i="26"/>
  <c r="U115" i="4"/>
  <c r="U117" i="4" s="1"/>
  <c r="T117" i="4"/>
  <c r="V378" i="4"/>
  <c r="U35" i="26"/>
  <c r="U380" i="4"/>
  <c r="S40" i="23"/>
  <c r="T249" i="4"/>
  <c r="V244" i="4"/>
  <c r="U35" i="23"/>
  <c r="U33" i="25" s="1"/>
  <c r="U46" i="30" s="1"/>
  <c r="U51" i="30" s="1"/>
  <c r="U246" i="4"/>
  <c r="U37" i="23" s="1"/>
  <c r="X43" i="28"/>
  <c r="AA382" i="4"/>
  <c r="AB383" i="4"/>
  <c r="L37" i="27"/>
  <c r="M326" i="4"/>
  <c r="M465" i="4"/>
  <c r="M470" i="4" s="1"/>
  <c r="M475" i="4" s="1"/>
  <c r="M480" i="4" s="1"/>
  <c r="M485" i="4" s="1"/>
  <c r="M490" i="4" s="1"/>
  <c r="M495" i="4" s="1"/>
  <c r="M500" i="4" s="1"/>
  <c r="M505" i="4" s="1"/>
  <c r="M394" i="4" s="1"/>
  <c r="I485" i="4"/>
  <c r="I490" i="4" s="1"/>
  <c r="I495" i="4" s="1"/>
  <c r="I500" i="4" s="1"/>
  <c r="I505" i="4" s="1"/>
  <c r="L34" i="28"/>
  <c r="L58" i="30" s="1"/>
  <c r="M37" i="7"/>
  <c r="M36" i="30"/>
  <c r="Z261" i="4"/>
  <c r="Y36" i="24"/>
  <c r="Y42" i="24" s="1"/>
  <c r="W35" i="10"/>
  <c r="W43" i="10" s="1"/>
  <c r="W37" i="30"/>
  <c r="W42" i="30" s="1"/>
  <c r="Y251" i="4"/>
  <c r="X42" i="23"/>
  <c r="Y385" i="4"/>
  <c r="Z395" i="4"/>
  <c r="Y36" i="27"/>
  <c r="Y42" i="27" s="1"/>
  <c r="X43" i="25"/>
  <c r="X48" i="30"/>
  <c r="X53" i="30" s="1"/>
  <c r="Z379" i="4"/>
  <c r="Y36" i="26"/>
  <c r="Y35" i="28" s="1"/>
  <c r="Y59" i="30" s="1"/>
  <c r="Y64" i="30" s="1"/>
  <c r="Y267" i="4"/>
  <c r="Z245" i="4"/>
  <c r="Y36" i="23"/>
  <c r="Y35" i="25" s="1"/>
  <c r="T176" i="4"/>
  <c r="V166" i="4"/>
  <c r="R186" i="4"/>
  <c r="M34" i="10"/>
  <c r="W126" i="4"/>
  <c r="V36" i="7"/>
  <c r="V42" i="7" s="1"/>
  <c r="V132" i="4"/>
  <c r="N135" i="4"/>
  <c r="N33" i="7"/>
  <c r="AN230" i="4"/>
  <c r="AM229" i="4"/>
  <c r="X230" i="4"/>
  <c r="AD229" i="4"/>
  <c r="AC230" i="4"/>
  <c r="AE230" i="4"/>
  <c r="AJ230" i="4"/>
  <c r="W229" i="4"/>
  <c r="AD230" i="4"/>
  <c r="AA229" i="4"/>
  <c r="AB230" i="4"/>
  <c r="AM230" i="4"/>
  <c r="AG230" i="4"/>
  <c r="AG229" i="4"/>
  <c r="V229" i="4"/>
  <c r="Z229" i="4"/>
  <c r="AL229" i="4"/>
  <c r="Y230" i="4"/>
  <c r="W230" i="4"/>
  <c r="AH230" i="4"/>
  <c r="AO229" i="4"/>
  <c r="AF230" i="4"/>
  <c r="AI230" i="4"/>
  <c r="AF229" i="4"/>
  <c r="AH229" i="4"/>
  <c r="AA230" i="4"/>
  <c r="AB229" i="4"/>
  <c r="AI229" i="4"/>
  <c r="Y229" i="4"/>
  <c r="AO230" i="4"/>
  <c r="AN229" i="4"/>
  <c r="Z230" i="4"/>
  <c r="V230" i="4"/>
  <c r="AK230" i="4"/>
  <c r="AE229" i="4"/>
  <c r="AJ229" i="4"/>
  <c r="X229" i="4"/>
  <c r="AK229" i="4"/>
  <c r="AL230" i="4"/>
  <c r="AC229" i="4"/>
  <c r="X30" i="4"/>
  <c r="Y30" i="4" s="1"/>
  <c r="Z30" i="4" s="1"/>
  <c r="AA30" i="4" s="1"/>
  <c r="AB30" i="4" s="1"/>
  <c r="AC30" i="4" s="1"/>
  <c r="AD30" i="4" s="1"/>
  <c r="AE30" i="4" s="1"/>
  <c r="AF30" i="4" s="1"/>
  <c r="AG30" i="4" s="1"/>
  <c r="AH30" i="4" s="1"/>
  <c r="AI30" i="4" s="1"/>
  <c r="AJ30" i="4" s="1"/>
  <c r="AK30" i="4" s="1"/>
  <c r="AL30" i="4" s="1"/>
  <c r="AM30" i="4" s="1"/>
  <c r="AN30" i="4" s="1"/>
  <c r="AO30" i="4" s="1"/>
  <c r="AP30" i="4" s="1"/>
  <c r="W20" i="4"/>
  <c r="P196" i="4"/>
  <c r="O201" i="4"/>
  <c r="K221" i="4"/>
  <c r="X116" i="4"/>
  <c r="W42" i="5"/>
  <c r="T43" i="5"/>
  <c r="U41" i="5"/>
  <c r="W171" i="4"/>
  <c r="U181" i="4"/>
  <c r="X36" i="5"/>
  <c r="U37" i="5"/>
  <c r="U33" i="10"/>
  <c r="U41" i="10" s="1"/>
  <c r="S191" i="4"/>
  <c r="G262" i="4" l="1"/>
  <c r="G265" i="4"/>
  <c r="G268" i="4" s="1"/>
  <c r="G33" i="24"/>
  <c r="G34" i="25" s="1"/>
  <c r="G270" i="4"/>
  <c r="G41" i="24"/>
  <c r="X326" i="4"/>
  <c r="AG326" i="4" s="1"/>
  <c r="O331" i="4"/>
  <c r="H356" i="4"/>
  <c r="I351" i="4"/>
  <c r="I356" i="4" s="1"/>
  <c r="I361" i="4" s="1"/>
  <c r="I366" i="4" s="1"/>
  <c r="I371" i="4" s="1"/>
  <c r="I260" i="4" s="1"/>
  <c r="J346" i="4"/>
  <c r="V341" i="4"/>
  <c r="AH341" i="4" s="1"/>
  <c r="K341" i="4"/>
  <c r="V336" i="4"/>
  <c r="AG336" i="4" s="1"/>
  <c r="L336" i="4"/>
  <c r="V331" i="4"/>
  <c r="AF331" i="4" s="1"/>
  <c r="M331" i="4"/>
  <c r="V326" i="4"/>
  <c r="AE326" i="4" s="1"/>
  <c r="I392" i="4" a="1"/>
  <c r="I392" i="4" s="1"/>
  <c r="I33" i="27" s="1"/>
  <c r="V115" i="4"/>
  <c r="V117" i="4" s="1"/>
  <c r="T41" i="28"/>
  <c r="U41" i="25"/>
  <c r="U41" i="26"/>
  <c r="T43" i="26"/>
  <c r="Y43" i="28"/>
  <c r="U37" i="26"/>
  <c r="U33" i="28"/>
  <c r="U57" i="30" s="1"/>
  <c r="U62" i="30" s="1"/>
  <c r="V111" i="4"/>
  <c r="W109" i="4"/>
  <c r="W35" i="5" s="1"/>
  <c r="W35" i="30" s="1"/>
  <c r="W40" i="30" s="1"/>
  <c r="V246" i="4"/>
  <c r="V37" i="23" s="1"/>
  <c r="W244" i="4"/>
  <c r="V35" i="23"/>
  <c r="V33" i="25" s="1"/>
  <c r="V46" i="30" s="1"/>
  <c r="V51" i="30" s="1"/>
  <c r="W378" i="4"/>
  <c r="V35" i="26"/>
  <c r="V380" i="4"/>
  <c r="T40" i="23"/>
  <c r="U249" i="4"/>
  <c r="V384" i="4"/>
  <c r="U386" i="4"/>
  <c r="U41" i="23"/>
  <c r="V250" i="4"/>
  <c r="T252" i="4"/>
  <c r="T43" i="23" s="1"/>
  <c r="Y42" i="26"/>
  <c r="T39" i="23"/>
  <c r="U248" i="4"/>
  <c r="M392" i="4" a="1"/>
  <c r="M392" i="4" s="1"/>
  <c r="M393" i="4" a="1"/>
  <c r="M393" i="4" s="1"/>
  <c r="M34" i="27" s="1"/>
  <c r="AC383" i="4"/>
  <c r="AB382" i="4"/>
  <c r="Z267" i="4"/>
  <c r="M35" i="27"/>
  <c r="N465" i="4"/>
  <c r="I394" i="4"/>
  <c r="I393" i="4" a="1"/>
  <c r="I393" i="4" s="1"/>
  <c r="AA245" i="4"/>
  <c r="Z36" i="23"/>
  <c r="Z35" i="25" s="1"/>
  <c r="AA395" i="4"/>
  <c r="Z36" i="27"/>
  <c r="Z42" i="27" s="1"/>
  <c r="Z401" i="4"/>
  <c r="Z251" i="4"/>
  <c r="Y42" i="23"/>
  <c r="X35" i="10"/>
  <c r="X43" i="10" s="1"/>
  <c r="X37" i="30"/>
  <c r="X42" i="30" s="1"/>
  <c r="Z385" i="4"/>
  <c r="Y43" i="25"/>
  <c r="Y48" i="30"/>
  <c r="Y53" i="30" s="1"/>
  <c r="AA261" i="4"/>
  <c r="Z36" i="24"/>
  <c r="Z42" i="24" s="1"/>
  <c r="N34" i="10"/>
  <c r="N36" i="30"/>
  <c r="AA379" i="4"/>
  <c r="Z36" i="26"/>
  <c r="Z35" i="28" s="1"/>
  <c r="Z59" i="30" s="1"/>
  <c r="Z64" i="30" s="1"/>
  <c r="U176" i="4"/>
  <c r="W166" i="4"/>
  <c r="S186" i="4"/>
  <c r="W132" i="4"/>
  <c r="Y116" i="4"/>
  <c r="X126" i="4"/>
  <c r="W36" i="7"/>
  <c r="W42" i="7" s="1"/>
  <c r="N37" i="7"/>
  <c r="AP234" i="4"/>
  <c r="AG234" i="4"/>
  <c r="X234" i="4"/>
  <c r="AH234" i="4"/>
  <c r="AC234" i="4"/>
  <c r="AP235" i="4"/>
  <c r="AO234" i="4"/>
  <c r="AH235" i="4"/>
  <c r="AI235" i="4"/>
  <c r="W234" i="4"/>
  <c r="AB235" i="4"/>
  <c r="Z234" i="4"/>
  <c r="AM234" i="4"/>
  <c r="AO235" i="4"/>
  <c r="AN234" i="4"/>
  <c r="AM235" i="4"/>
  <c r="Z235" i="4"/>
  <c r="AG235" i="4"/>
  <c r="AK235" i="4"/>
  <c r="AJ234" i="4"/>
  <c r="AE234" i="4"/>
  <c r="AN235" i="4"/>
  <c r="AL234" i="4"/>
  <c r="AE235" i="4"/>
  <c r="AK234" i="4"/>
  <c r="AA235" i="4"/>
  <c r="X235" i="4"/>
  <c r="AF235" i="4"/>
  <c r="AJ235" i="4"/>
  <c r="AB234" i="4"/>
  <c r="Y234" i="4"/>
  <c r="AD235" i="4"/>
  <c r="AI234" i="4"/>
  <c r="AL235" i="4"/>
  <c r="W235" i="4"/>
  <c r="AD234" i="4"/>
  <c r="Y235" i="4"/>
  <c r="AC235" i="4"/>
  <c r="AF234" i="4"/>
  <c r="AA234" i="4"/>
  <c r="O206" i="4"/>
  <c r="Q196" i="4"/>
  <c r="R196" i="4" s="1"/>
  <c r="S196" i="4" s="1"/>
  <c r="T196" i="4" s="1"/>
  <c r="U196" i="4" s="1"/>
  <c r="V196" i="4" s="1"/>
  <c r="W196" i="4" s="1"/>
  <c r="X196" i="4" s="1"/>
  <c r="Y196" i="4" s="1"/>
  <c r="Z196" i="4" s="1"/>
  <c r="AA196" i="4" s="1"/>
  <c r="AB196" i="4" s="1"/>
  <c r="AC196" i="4" s="1"/>
  <c r="AD196" i="4" s="1"/>
  <c r="AE196" i="4" s="1"/>
  <c r="AF196" i="4" s="1"/>
  <c r="AG196" i="4" s="1"/>
  <c r="AH196" i="4" s="1"/>
  <c r="P201" i="4"/>
  <c r="K226" i="4"/>
  <c r="V41" i="5"/>
  <c r="U43" i="5"/>
  <c r="Y36" i="5"/>
  <c r="V181" i="4"/>
  <c r="X171" i="4"/>
  <c r="V33" i="10"/>
  <c r="V41" i="10" s="1"/>
  <c r="V37" i="5"/>
  <c r="T191" i="4"/>
  <c r="X42" i="5"/>
  <c r="G37" i="24" l="1"/>
  <c r="I259" i="4" a="1"/>
  <c r="I259" i="4" s="1"/>
  <c r="I34" i="24" s="1"/>
  <c r="G39" i="24"/>
  <c r="G43" i="24" s="1"/>
  <c r="I258" i="4" a="1"/>
  <c r="I258" i="4" s="1"/>
  <c r="I33" i="24" s="1"/>
  <c r="I404" i="4"/>
  <c r="P331" i="4"/>
  <c r="Y331" i="4"/>
  <c r="G36" i="25"/>
  <c r="G47" i="30"/>
  <c r="G52" i="30" s="1"/>
  <c r="G42" i="25"/>
  <c r="H361" i="4"/>
  <c r="H366" i="4" s="1"/>
  <c r="H371" i="4" s="1"/>
  <c r="I35" i="24"/>
  <c r="J351" i="4"/>
  <c r="K346" i="4"/>
  <c r="W341" i="4"/>
  <c r="AI341" i="4" s="1"/>
  <c r="L341" i="4"/>
  <c r="W336" i="4"/>
  <c r="AH336" i="4" s="1"/>
  <c r="M336" i="4"/>
  <c r="W331" i="4"/>
  <c r="AG331" i="4" s="1"/>
  <c r="I398" i="4"/>
  <c r="J398" i="4" s="1"/>
  <c r="K398" i="4" s="1"/>
  <c r="L398" i="4" s="1"/>
  <c r="M398" i="4" s="1"/>
  <c r="W115" i="4"/>
  <c r="W117" i="4" s="1"/>
  <c r="V41" i="25"/>
  <c r="U252" i="4"/>
  <c r="U43" i="23" s="1"/>
  <c r="Z42" i="26"/>
  <c r="W35" i="26"/>
  <c r="W380" i="4"/>
  <c r="X378" i="4"/>
  <c r="V249" i="4"/>
  <c r="U40" i="23"/>
  <c r="U39" i="23"/>
  <c r="V248" i="4"/>
  <c r="W35" i="23"/>
  <c r="W33" i="25" s="1"/>
  <c r="W46" i="30" s="1"/>
  <c r="W51" i="30" s="1"/>
  <c r="W246" i="4"/>
  <c r="W37" i="23" s="1"/>
  <c r="X244" i="4"/>
  <c r="V386" i="4"/>
  <c r="W384" i="4"/>
  <c r="X109" i="4"/>
  <c r="X115" i="4" s="1"/>
  <c r="W111" i="4"/>
  <c r="U43" i="26"/>
  <c r="V41" i="26"/>
  <c r="V41" i="23"/>
  <c r="W250" i="4"/>
  <c r="V33" i="28"/>
  <c r="V57" i="30" s="1"/>
  <c r="V62" i="30" s="1"/>
  <c r="V37" i="26"/>
  <c r="U41" i="28"/>
  <c r="M404" i="4"/>
  <c r="AA401" i="4"/>
  <c r="M396" i="4"/>
  <c r="M33" i="27"/>
  <c r="M34" i="28" s="1"/>
  <c r="M58" i="30" s="1"/>
  <c r="AA267" i="4"/>
  <c r="AC382" i="4"/>
  <c r="AD383" i="4"/>
  <c r="I396" i="4"/>
  <c r="I35" i="27"/>
  <c r="I400" i="4"/>
  <c r="I39" i="27"/>
  <c r="J39" i="27" s="1"/>
  <c r="K39" i="27" s="1"/>
  <c r="L39" i="27" s="1"/>
  <c r="I34" i="27"/>
  <c r="I40" i="27" s="1"/>
  <c r="J40" i="27" s="1"/>
  <c r="K40" i="27" s="1"/>
  <c r="L40" i="27" s="1"/>
  <c r="M40" i="27" s="1"/>
  <c r="I399" i="4"/>
  <c r="J399" i="4" s="1"/>
  <c r="K399" i="4" s="1"/>
  <c r="L399" i="4" s="1"/>
  <c r="M399" i="4" s="1"/>
  <c r="N470" i="4"/>
  <c r="N475" i="4" s="1"/>
  <c r="N480" i="4" s="1"/>
  <c r="N485" i="4" s="1"/>
  <c r="N490" i="4" s="1"/>
  <c r="N495" i="4" s="1"/>
  <c r="N500" i="4" s="1"/>
  <c r="N505" i="4" s="1"/>
  <c r="N394" i="4" s="1"/>
  <c r="N393" i="4" a="1"/>
  <c r="N393" i="4" s="1"/>
  <c r="N34" i="27" s="1"/>
  <c r="N331" i="4"/>
  <c r="AA251" i="4"/>
  <c r="Z42" i="23"/>
  <c r="Z43" i="25"/>
  <c r="Z48" i="30"/>
  <c r="Z53" i="30" s="1"/>
  <c r="AB379" i="4"/>
  <c r="AA36" i="26"/>
  <c r="AA35" i="28" s="1"/>
  <c r="AA59" i="30" s="1"/>
  <c r="AA64" i="30" s="1"/>
  <c r="Z43" i="28"/>
  <c r="AB245" i="4"/>
  <c r="AA36" i="23"/>
  <c r="AA35" i="25" s="1"/>
  <c r="AA385" i="4"/>
  <c r="AB261" i="4"/>
  <c r="AA36" i="24"/>
  <c r="AA42" i="24" s="1"/>
  <c r="AB395" i="4"/>
  <c r="AA36" i="27"/>
  <c r="AA42" i="27" s="1"/>
  <c r="Y35" i="10"/>
  <c r="Y43" i="10" s="1"/>
  <c r="Y37" i="30"/>
  <c r="Y42" i="30" s="1"/>
  <c r="T186" i="4"/>
  <c r="X166" i="4"/>
  <c r="V176" i="4"/>
  <c r="Z116" i="4"/>
  <c r="Y126" i="4"/>
  <c r="X36" i="7"/>
  <c r="X42" i="7" s="1"/>
  <c r="X132" i="4"/>
  <c r="Y42" i="5"/>
  <c r="P206" i="4"/>
  <c r="Q201" i="4"/>
  <c r="K231" i="4"/>
  <c r="K236" i="4" s="1"/>
  <c r="O211" i="4"/>
  <c r="U191" i="4"/>
  <c r="W37" i="5"/>
  <c r="W33" i="10"/>
  <c r="W41" i="10" s="1"/>
  <c r="W41" i="5"/>
  <c r="V43" i="5"/>
  <c r="W181" i="4"/>
  <c r="Y171" i="4"/>
  <c r="Z36" i="5"/>
  <c r="I262" i="4" l="1"/>
  <c r="I270" i="4"/>
  <c r="H259" i="4" a="1"/>
  <c r="H259" i="4" s="1"/>
  <c r="H265" i="4" s="1"/>
  <c r="I265" i="4" s="1"/>
  <c r="Z331" i="4"/>
  <c r="P336" i="4"/>
  <c r="H260" i="4"/>
  <c r="H258" i="4" a="1"/>
  <c r="H258" i="4" s="1"/>
  <c r="I37" i="24"/>
  <c r="I34" i="25"/>
  <c r="J356" i="4"/>
  <c r="K351" i="4"/>
  <c r="K356" i="4" s="1"/>
  <c r="K361" i="4" s="1"/>
  <c r="K366" i="4" s="1"/>
  <c r="K371" i="4" s="1"/>
  <c r="K260" i="4" s="1"/>
  <c r="K35" i="24" s="1"/>
  <c r="K258" i="4" a="1"/>
  <c r="K258" i="4" s="1"/>
  <c r="K33" i="24" s="1"/>
  <c r="L346" i="4"/>
  <c r="L351" i="4" s="1"/>
  <c r="L356" i="4" s="1"/>
  <c r="L361" i="4" s="1"/>
  <c r="L366" i="4" s="1"/>
  <c r="L371" i="4" s="1"/>
  <c r="L260" i="4" s="1"/>
  <c r="X341" i="4"/>
  <c r="AJ341" i="4" s="1"/>
  <c r="L259" i="4" a="1"/>
  <c r="L259" i="4" s="1"/>
  <c r="L34" i="24" s="1"/>
  <c r="M341" i="4"/>
  <c r="X336" i="4"/>
  <c r="AI336" i="4" s="1"/>
  <c r="N336" i="4"/>
  <c r="X331" i="4"/>
  <c r="AH331" i="4" s="1"/>
  <c r="N40" i="27"/>
  <c r="V252" i="4"/>
  <c r="V43" i="23" s="1"/>
  <c r="W41" i="25"/>
  <c r="AA43" i="28"/>
  <c r="M37" i="27"/>
  <c r="W41" i="23"/>
  <c r="X250" i="4"/>
  <c r="W386" i="4"/>
  <c r="X384" i="4"/>
  <c r="K125" i="4"/>
  <c r="K123" i="4"/>
  <c r="K129" i="4" s="1"/>
  <c r="L129" i="4" s="1"/>
  <c r="M129" i="4" s="1"/>
  <c r="N129" i="4" s="1"/>
  <c r="K124" i="4"/>
  <c r="K130" i="4" s="1"/>
  <c r="L130" i="4" s="1"/>
  <c r="M130" i="4" s="1"/>
  <c r="N130" i="4" s="1"/>
  <c r="W41" i="26"/>
  <c r="V43" i="26"/>
  <c r="W249" i="4"/>
  <c r="V40" i="23"/>
  <c r="X35" i="26"/>
  <c r="X380" i="4"/>
  <c r="Y378" i="4"/>
  <c r="N392" i="4" a="1"/>
  <c r="N392" i="4" s="1"/>
  <c r="N396" i="4" s="1"/>
  <c r="V41" i="28"/>
  <c r="Y244" i="4"/>
  <c r="X35" i="23"/>
  <c r="X33" i="25" s="1"/>
  <c r="X46" i="30" s="1"/>
  <c r="X51" i="30" s="1"/>
  <c r="X246" i="4"/>
  <c r="X37" i="23" s="1"/>
  <c r="X111" i="4"/>
  <c r="Y109" i="4"/>
  <c r="X35" i="5"/>
  <c r="X35" i="30" s="1"/>
  <c r="X40" i="30" s="1"/>
  <c r="W33" i="28"/>
  <c r="W57" i="30" s="1"/>
  <c r="W62" i="30" s="1"/>
  <c r="W37" i="26"/>
  <c r="AA42" i="26"/>
  <c r="W248" i="4"/>
  <c r="V39" i="23"/>
  <c r="M39" i="27"/>
  <c r="AE383" i="4"/>
  <c r="AD382" i="4"/>
  <c r="N35" i="27"/>
  <c r="N399" i="4"/>
  <c r="I34" i="28"/>
  <c r="J400" i="4"/>
  <c r="I402" i="4"/>
  <c r="O470" i="4"/>
  <c r="I37" i="27"/>
  <c r="I41" i="27"/>
  <c r="AA43" i="25"/>
  <c r="AA48" i="30"/>
  <c r="AA53" i="30" s="1"/>
  <c r="AC245" i="4"/>
  <c r="AB36" i="23"/>
  <c r="AB35" i="25" s="1"/>
  <c r="AC261" i="4"/>
  <c r="AB36" i="24"/>
  <c r="AB42" i="24" s="1"/>
  <c r="Z35" i="10"/>
  <c r="Z43" i="10" s="1"/>
  <c r="Z37" i="30"/>
  <c r="Z42" i="30" s="1"/>
  <c r="AB385" i="4"/>
  <c r="AC395" i="4"/>
  <c r="AB36" i="27"/>
  <c r="AB42" i="27" s="1"/>
  <c r="AB401" i="4"/>
  <c r="AC379" i="4"/>
  <c r="AB36" i="26"/>
  <c r="AB35" i="28" s="1"/>
  <c r="AB59" i="30" s="1"/>
  <c r="AB64" i="30" s="1"/>
  <c r="AB251" i="4"/>
  <c r="AA42" i="23"/>
  <c r="AB267" i="4"/>
  <c r="Y166" i="4"/>
  <c r="W176" i="4"/>
  <c r="U186" i="4"/>
  <c r="AA116" i="4"/>
  <c r="Y132" i="4"/>
  <c r="Z126" i="4"/>
  <c r="Y36" i="7"/>
  <c r="Y42" i="7" s="1"/>
  <c r="R201" i="4"/>
  <c r="S201" i="4" s="1"/>
  <c r="T201" i="4" s="1"/>
  <c r="U201" i="4" s="1"/>
  <c r="V201" i="4" s="1"/>
  <c r="W201" i="4" s="1"/>
  <c r="X201" i="4" s="1"/>
  <c r="Y201" i="4" s="1"/>
  <c r="Z201" i="4" s="1"/>
  <c r="AA201" i="4" s="1"/>
  <c r="AB201" i="4" s="1"/>
  <c r="AC201" i="4" s="1"/>
  <c r="AD201" i="4" s="1"/>
  <c r="AE201" i="4" s="1"/>
  <c r="AF201" i="4" s="1"/>
  <c r="AG201" i="4" s="1"/>
  <c r="AH201" i="4" s="1"/>
  <c r="Q206" i="4"/>
  <c r="O216" i="4"/>
  <c r="P211" i="4"/>
  <c r="P216" i="4" s="1"/>
  <c r="P221" i="4" s="1"/>
  <c r="P226" i="4" s="1"/>
  <c r="P231" i="4" s="1"/>
  <c r="P236" i="4" s="1"/>
  <c r="Z42" i="5"/>
  <c r="Z171" i="4"/>
  <c r="X117" i="4"/>
  <c r="AA36" i="5"/>
  <c r="X181" i="4"/>
  <c r="W43" i="5"/>
  <c r="V191" i="4"/>
  <c r="K259" i="4" l="1" a="1"/>
  <c r="K259" i="4" s="1"/>
  <c r="K34" i="24" s="1"/>
  <c r="K34" i="25" s="1"/>
  <c r="H34" i="24"/>
  <c r="H40" i="24" s="1"/>
  <c r="I40" i="24" s="1"/>
  <c r="L258" i="4" a="1"/>
  <c r="L258" i="4" s="1"/>
  <c r="L33" i="24" s="1"/>
  <c r="Q336" i="4"/>
  <c r="AA336" i="4"/>
  <c r="H35" i="24"/>
  <c r="H266" i="4"/>
  <c r="H262" i="4"/>
  <c r="H33" i="24"/>
  <c r="H264" i="4"/>
  <c r="I264" i="4" s="1"/>
  <c r="H270" i="4"/>
  <c r="I47" i="30"/>
  <c r="J361" i="4"/>
  <c r="L35" i="24"/>
  <c r="M346" i="4"/>
  <c r="Y341" i="4"/>
  <c r="N341" i="4"/>
  <c r="Y336" i="4"/>
  <c r="X41" i="25"/>
  <c r="X41" i="5"/>
  <c r="X43" i="5" s="1"/>
  <c r="X37" i="5"/>
  <c r="AC401" i="4"/>
  <c r="N398" i="4"/>
  <c r="X33" i="28"/>
  <c r="X57" i="30" s="1"/>
  <c r="X62" i="30" s="1"/>
  <c r="X37" i="26"/>
  <c r="X248" i="4"/>
  <c r="W39" i="23"/>
  <c r="N404" i="4"/>
  <c r="AB42" i="26"/>
  <c r="X249" i="4"/>
  <c r="W40" i="23"/>
  <c r="P125" i="4"/>
  <c r="P35" i="7" s="1"/>
  <c r="P124" i="4"/>
  <c r="P34" i="7" s="1"/>
  <c r="P123" i="4"/>
  <c r="P33" i="7" s="1"/>
  <c r="Y111" i="4"/>
  <c r="Z109" i="4"/>
  <c r="Z35" i="5" s="1"/>
  <c r="Z35" i="30" s="1"/>
  <c r="Y35" i="5"/>
  <c r="Y35" i="30" s="1"/>
  <c r="Y40" i="30" s="1"/>
  <c r="N33" i="27"/>
  <c r="N34" i="28" s="1"/>
  <c r="N58" i="30" s="1"/>
  <c r="Y384" i="4"/>
  <c r="X386" i="4"/>
  <c r="Y246" i="4"/>
  <c r="Y37" i="23" s="1"/>
  <c r="Z244" i="4"/>
  <c r="Y35" i="23"/>
  <c r="Y33" i="25" s="1"/>
  <c r="Y46" i="30" s="1"/>
  <c r="Y51" i="30" s="1"/>
  <c r="X41" i="23"/>
  <c r="Y250" i="4"/>
  <c r="K127" i="4"/>
  <c r="K131" i="4"/>
  <c r="Y115" i="4"/>
  <c r="W41" i="28"/>
  <c r="X41" i="26"/>
  <c r="W43" i="26"/>
  <c r="W252" i="4"/>
  <c r="W43" i="23" s="1"/>
  <c r="Y35" i="26"/>
  <c r="Y380" i="4"/>
  <c r="Z378" i="4"/>
  <c r="X33" i="10"/>
  <c r="X41" i="10" s="1"/>
  <c r="AE382" i="4"/>
  <c r="AF383" i="4"/>
  <c r="J402" i="4"/>
  <c r="K400" i="4"/>
  <c r="I43" i="27"/>
  <c r="J41" i="27"/>
  <c r="O336" i="4"/>
  <c r="O475" i="4"/>
  <c r="O480" i="4" s="1"/>
  <c r="O485" i="4" s="1"/>
  <c r="O490" i="4" s="1"/>
  <c r="O495" i="4" s="1"/>
  <c r="O500" i="4" s="1"/>
  <c r="O505" i="4" s="1"/>
  <c r="O394" i="4" s="1"/>
  <c r="I58" i="30"/>
  <c r="I63" i="30" s="1"/>
  <c r="J63" i="30" s="1"/>
  <c r="K63" i="30" s="1"/>
  <c r="L63" i="30" s="1"/>
  <c r="M63" i="30" s="1"/>
  <c r="I42" i="28"/>
  <c r="J42" i="28" s="1"/>
  <c r="K42" i="28" s="1"/>
  <c r="L42" i="28" s="1"/>
  <c r="M42" i="28" s="1"/>
  <c r="AC251" i="4"/>
  <c r="AB42" i="23"/>
  <c r="AC267" i="4"/>
  <c r="AD379" i="4"/>
  <c r="AC36" i="26"/>
  <c r="AC35" i="28" s="1"/>
  <c r="AC59" i="30" s="1"/>
  <c r="AC64" i="30" s="1"/>
  <c r="AB43" i="25"/>
  <c r="AB48" i="30"/>
  <c r="AB53" i="30" s="1"/>
  <c r="AD261" i="4"/>
  <c r="AC36" i="24"/>
  <c r="AC42" i="24" s="1"/>
  <c r="AD245" i="4"/>
  <c r="AC36" i="23"/>
  <c r="AC35" i="25" s="1"/>
  <c r="AB43" i="28"/>
  <c r="AA35" i="10"/>
  <c r="AA43" i="10" s="1"/>
  <c r="AA37" i="30"/>
  <c r="AA42" i="30" s="1"/>
  <c r="AD395" i="4"/>
  <c r="AC36" i="27"/>
  <c r="AC42" i="27" s="1"/>
  <c r="AC385" i="4"/>
  <c r="V186" i="4"/>
  <c r="X176" i="4"/>
  <c r="Z166" i="4"/>
  <c r="K34" i="7"/>
  <c r="K40" i="7" s="1"/>
  <c r="L40" i="7" s="1"/>
  <c r="M40" i="7" s="1"/>
  <c r="N40" i="7" s="1"/>
  <c r="AB116" i="4"/>
  <c r="Z36" i="7"/>
  <c r="Z42" i="7" s="1"/>
  <c r="AA126" i="4"/>
  <c r="Z132" i="4"/>
  <c r="K33" i="7"/>
  <c r="K135" i="4"/>
  <c r="O221" i="4"/>
  <c r="K35" i="7"/>
  <c r="Q211" i="4"/>
  <c r="R206" i="4"/>
  <c r="W191" i="4"/>
  <c r="Y181" i="4"/>
  <c r="Z181" i="4" s="1"/>
  <c r="AA181" i="4" s="1"/>
  <c r="AB181" i="4" s="1"/>
  <c r="AC181" i="4" s="1"/>
  <c r="AD181" i="4" s="1"/>
  <c r="AI201" i="4"/>
  <c r="AB36" i="5"/>
  <c r="AA42" i="5"/>
  <c r="AA171" i="4"/>
  <c r="K270" i="4" l="1"/>
  <c r="K262" i="4"/>
  <c r="K37" i="24"/>
  <c r="L262" i="4"/>
  <c r="L270" i="4"/>
  <c r="AB336" i="4"/>
  <c r="Q341" i="4"/>
  <c r="H39" i="24"/>
  <c r="I39" i="24" s="1"/>
  <c r="H34" i="25"/>
  <c r="H268" i="4"/>
  <c r="I266" i="4"/>
  <c r="I268" i="4" s="1"/>
  <c r="H41" i="24"/>
  <c r="H37" i="24"/>
  <c r="J366" i="4"/>
  <c r="J371" i="4" s="1"/>
  <c r="J259" i="4" a="1"/>
  <c r="J259" i="4" s="1"/>
  <c r="K47" i="30"/>
  <c r="L37" i="24"/>
  <c r="L34" i="25"/>
  <c r="M351" i="4"/>
  <c r="M356" i="4" s="1"/>
  <c r="M361" i="4" s="1"/>
  <c r="M366" i="4" s="1"/>
  <c r="M371" i="4" s="1"/>
  <c r="M260" i="4" s="1"/>
  <c r="M258" i="4" a="1"/>
  <c r="M258" i="4" s="1"/>
  <c r="N346" i="4"/>
  <c r="N351" i="4" s="1"/>
  <c r="N356" i="4" s="1"/>
  <c r="N361" i="4" s="1"/>
  <c r="N366" i="4" s="1"/>
  <c r="N371" i="4" s="1"/>
  <c r="N260" i="4" s="1"/>
  <c r="Z341" i="4"/>
  <c r="O341" i="4"/>
  <c r="Z336" i="4"/>
  <c r="O393" i="4" a="1"/>
  <c r="O393" i="4" s="1"/>
  <c r="O34" i="27" s="1"/>
  <c r="O40" i="27" s="1"/>
  <c r="O392" i="4" a="1"/>
  <c r="O392" i="4" s="1"/>
  <c r="O398" i="4" s="1"/>
  <c r="N42" i="28"/>
  <c r="N63" i="30"/>
  <c r="N39" i="27"/>
  <c r="Z115" i="4"/>
  <c r="Z117" i="4" s="1"/>
  <c r="N37" i="27"/>
  <c r="X252" i="4"/>
  <c r="X43" i="23" s="1"/>
  <c r="Z40" i="30"/>
  <c r="X41" i="28"/>
  <c r="Y117" i="4"/>
  <c r="Y41" i="5"/>
  <c r="Y43" i="5" s="1"/>
  <c r="Y37" i="5"/>
  <c r="Y33" i="10"/>
  <c r="Y41" i="10" s="1"/>
  <c r="L131" i="4"/>
  <c r="K133" i="4"/>
  <c r="AA109" i="4"/>
  <c r="Z111" i="4"/>
  <c r="AC42" i="26"/>
  <c r="Y33" i="28"/>
  <c r="Y57" i="30" s="1"/>
  <c r="Y62" i="30" s="1"/>
  <c r="Y37" i="26"/>
  <c r="AA244" i="4"/>
  <c r="Z35" i="23"/>
  <c r="Z33" i="25" s="1"/>
  <c r="Z46" i="30" s="1"/>
  <c r="Z51" i="30" s="1"/>
  <c r="Z246" i="4"/>
  <c r="Z37" i="23" s="1"/>
  <c r="Y248" i="4"/>
  <c r="X39" i="23"/>
  <c r="P127" i="4"/>
  <c r="Y386" i="4"/>
  <c r="Z384" i="4"/>
  <c r="Y41" i="25"/>
  <c r="X43" i="26"/>
  <c r="Y41" i="26"/>
  <c r="Z35" i="26"/>
  <c r="Z380" i="4"/>
  <c r="AA378" i="4"/>
  <c r="Y41" i="23"/>
  <c r="Z250" i="4"/>
  <c r="Y249" i="4"/>
  <c r="X40" i="23"/>
  <c r="AC43" i="28"/>
  <c r="AG383" i="4"/>
  <c r="AF382" i="4"/>
  <c r="K36" i="30"/>
  <c r="K41" i="30" s="1"/>
  <c r="L41" i="30" s="1"/>
  <c r="M41" i="30" s="1"/>
  <c r="N41" i="30" s="1"/>
  <c r="AD267" i="4"/>
  <c r="K402" i="4"/>
  <c r="L400" i="4"/>
  <c r="J43" i="27"/>
  <c r="K41" i="27"/>
  <c r="O35" i="27"/>
  <c r="P475" i="4"/>
  <c r="AC43" i="25"/>
  <c r="AC48" i="30"/>
  <c r="AC53" i="30" s="1"/>
  <c r="P36" i="30"/>
  <c r="AE245" i="4"/>
  <c r="AD36" i="23"/>
  <c r="AD35" i="25" s="1"/>
  <c r="AE379" i="4"/>
  <c r="AD36" i="26"/>
  <c r="AD35" i="28" s="1"/>
  <c r="AD59" i="30" s="1"/>
  <c r="AD64" i="30" s="1"/>
  <c r="AD385" i="4"/>
  <c r="AE395" i="4"/>
  <c r="AD36" i="27"/>
  <c r="AD42" i="27" s="1"/>
  <c r="AD401" i="4"/>
  <c r="AE261" i="4"/>
  <c r="AD36" i="24"/>
  <c r="AD42" i="24" s="1"/>
  <c r="AD251" i="4"/>
  <c r="AC42" i="23"/>
  <c r="AB35" i="10"/>
  <c r="AB43" i="10" s="1"/>
  <c r="AB37" i="30"/>
  <c r="AB42" i="30" s="1"/>
  <c r="Y176" i="4"/>
  <c r="AA166" i="4"/>
  <c r="W186" i="4"/>
  <c r="AC116" i="4"/>
  <c r="AA132" i="4"/>
  <c r="AA36" i="7"/>
  <c r="AA42" i="7" s="1"/>
  <c r="AB126" i="4"/>
  <c r="P135" i="4"/>
  <c r="Q216" i="4"/>
  <c r="Q221" i="4" s="1"/>
  <c r="Q226" i="4" s="1"/>
  <c r="Q231" i="4" s="1"/>
  <c r="Q236" i="4" s="1"/>
  <c r="P34" i="10"/>
  <c r="K37" i="7"/>
  <c r="K41" i="7"/>
  <c r="O226" i="4"/>
  <c r="K39" i="7"/>
  <c r="L39" i="7" s="1"/>
  <c r="M39" i="7" s="1"/>
  <c r="N39" i="7" s="1"/>
  <c r="K34" i="10"/>
  <c r="K42" i="10" s="1"/>
  <c r="L42" i="10" s="1"/>
  <c r="M42" i="10" s="1"/>
  <c r="N42" i="10" s="1"/>
  <c r="P37" i="7"/>
  <c r="S206" i="4"/>
  <c r="T206" i="4" s="1"/>
  <c r="U206" i="4" s="1"/>
  <c r="V206" i="4" s="1"/>
  <c r="W206" i="4" s="1"/>
  <c r="X206" i="4" s="1"/>
  <c r="Y206" i="4" s="1"/>
  <c r="Z206" i="4" s="1"/>
  <c r="AA206" i="4" s="1"/>
  <c r="AB206" i="4" s="1"/>
  <c r="AC206" i="4" s="1"/>
  <c r="AD206" i="4" s="1"/>
  <c r="AE206" i="4" s="1"/>
  <c r="AF206" i="4" s="1"/>
  <c r="AG206" i="4" s="1"/>
  <c r="AH206" i="4" s="1"/>
  <c r="R211" i="4"/>
  <c r="AB42" i="5"/>
  <c r="AB171" i="4"/>
  <c r="AE181" i="4"/>
  <c r="X191" i="4"/>
  <c r="Z37" i="5"/>
  <c r="Z33" i="10"/>
  <c r="AC36" i="5"/>
  <c r="N259" i="4" l="1" a="1"/>
  <c r="N259" i="4" s="1"/>
  <c r="N258" i="4" a="1"/>
  <c r="N258" i="4" s="1"/>
  <c r="M259" i="4" a="1"/>
  <c r="M259" i="4" s="1"/>
  <c r="M34" i="24" s="1"/>
  <c r="R341" i="4"/>
  <c r="AC341" i="4"/>
  <c r="H43" i="24"/>
  <c r="I41" i="24"/>
  <c r="I43" i="24" s="1"/>
  <c r="H47" i="30"/>
  <c r="H52" i="30" s="1"/>
  <c r="I52" i="30" s="1"/>
  <c r="H42" i="25"/>
  <c r="I42" i="25" s="1"/>
  <c r="J34" i="24"/>
  <c r="J40" i="24" s="1"/>
  <c r="K40" i="24" s="1"/>
  <c r="L40" i="24" s="1"/>
  <c r="J265" i="4"/>
  <c r="K265" i="4" s="1"/>
  <c r="L265" i="4" s="1"/>
  <c r="J260" i="4"/>
  <c r="J258" i="4" a="1"/>
  <c r="J258" i="4" s="1"/>
  <c r="L47" i="30"/>
  <c r="M33" i="24"/>
  <c r="M35" i="24"/>
  <c r="N35" i="24"/>
  <c r="O346" i="4"/>
  <c r="AA341" i="4"/>
  <c r="O399" i="4"/>
  <c r="O33" i="27"/>
  <c r="O34" i="28" s="1"/>
  <c r="O404" i="4"/>
  <c r="O396" i="4"/>
  <c r="Z41" i="5"/>
  <c r="Z43" i="5" s="1"/>
  <c r="AA115" i="4"/>
  <c r="AA117" i="4" s="1"/>
  <c r="Y41" i="28"/>
  <c r="Z41" i="25"/>
  <c r="Z41" i="10"/>
  <c r="AA35" i="5"/>
  <c r="AA35" i="30" s="1"/>
  <c r="AA40" i="30" s="1"/>
  <c r="AB244" i="4"/>
  <c r="AA35" i="23"/>
  <c r="AA33" i="25" s="1"/>
  <c r="AA46" i="30" s="1"/>
  <c r="AA51" i="30" s="1"/>
  <c r="AA246" i="4"/>
  <c r="AA37" i="23" s="1"/>
  <c r="AA380" i="4"/>
  <c r="AB378" i="4"/>
  <c r="AA35" i="26"/>
  <c r="AD42" i="26"/>
  <c r="Z41" i="23"/>
  <c r="AA250" i="4"/>
  <c r="Z37" i="26"/>
  <c r="Z33" i="28"/>
  <c r="Z57" i="30" s="1"/>
  <c r="Z62" i="30" s="1"/>
  <c r="AA384" i="4"/>
  <c r="Z386" i="4"/>
  <c r="Y43" i="26"/>
  <c r="Z41" i="26"/>
  <c r="Z248" i="4"/>
  <c r="Y39" i="23"/>
  <c r="AB109" i="4"/>
  <c r="AB35" i="5" s="1"/>
  <c r="AB35" i="30" s="1"/>
  <c r="AA111" i="4"/>
  <c r="Q125" i="4"/>
  <c r="Q35" i="7" s="1"/>
  <c r="Q124" i="4"/>
  <c r="Q34" i="7" s="1"/>
  <c r="Q123" i="4"/>
  <c r="Y40" i="23"/>
  <c r="Z249" i="4"/>
  <c r="Y252" i="4"/>
  <c r="Y43" i="23" s="1"/>
  <c r="M131" i="4"/>
  <c r="L133" i="4"/>
  <c r="AG382" i="4"/>
  <c r="AH383" i="4"/>
  <c r="K43" i="27"/>
  <c r="L41" i="27"/>
  <c r="P341" i="4"/>
  <c r="L402" i="4"/>
  <c r="M400" i="4"/>
  <c r="P480" i="4"/>
  <c r="P485" i="4" s="1"/>
  <c r="P490" i="4" s="1"/>
  <c r="P495" i="4" s="1"/>
  <c r="P500" i="4" s="1"/>
  <c r="P505" i="4" s="1"/>
  <c r="P394" i="4" s="1"/>
  <c r="AF245" i="4"/>
  <c r="AE36" i="23"/>
  <c r="AE35" i="25" s="1"/>
  <c r="AE251" i="4"/>
  <c r="AD42" i="23"/>
  <c r="AE401" i="4"/>
  <c r="AC35" i="10"/>
  <c r="AC43" i="10" s="1"/>
  <c r="AC37" i="30"/>
  <c r="AC42" i="30" s="1"/>
  <c r="AF261" i="4"/>
  <c r="AE36" i="24"/>
  <c r="AE42" i="24" s="1"/>
  <c r="AF395" i="4"/>
  <c r="AE36" i="27"/>
  <c r="AE42" i="27" s="1"/>
  <c r="AF379" i="4"/>
  <c r="AE36" i="26"/>
  <c r="AE35" i="28" s="1"/>
  <c r="AE59" i="30" s="1"/>
  <c r="AE64" i="30" s="1"/>
  <c r="AE385" i="4"/>
  <c r="AE267" i="4"/>
  <c r="AD43" i="25"/>
  <c r="AD48" i="30"/>
  <c r="AD53" i="30" s="1"/>
  <c r="AD43" i="28"/>
  <c r="AI206" i="4"/>
  <c r="X186" i="4"/>
  <c r="Z176" i="4"/>
  <c r="AB166" i="4"/>
  <c r="AD116" i="4"/>
  <c r="AC126" i="4"/>
  <c r="AB36" i="7"/>
  <c r="AB42" i="7" s="1"/>
  <c r="AB132" i="4"/>
  <c r="O231" i="4"/>
  <c r="O236" i="4" s="1"/>
  <c r="S211" i="4"/>
  <c r="R216" i="4"/>
  <c r="L41" i="7"/>
  <c r="K43" i="7"/>
  <c r="AC42" i="5"/>
  <c r="AC171" i="4"/>
  <c r="AD36" i="5"/>
  <c r="Y191" i="4"/>
  <c r="Z191" i="4" s="1"/>
  <c r="N262" i="4" l="1"/>
  <c r="N270" i="4"/>
  <c r="N33" i="24"/>
  <c r="N34" i="24"/>
  <c r="N37" i="24" s="1"/>
  <c r="O39" i="27"/>
  <c r="O37" i="27"/>
  <c r="M270" i="4"/>
  <c r="M262" i="4"/>
  <c r="M265" i="4"/>
  <c r="N265" i="4" s="1"/>
  <c r="R346" i="4"/>
  <c r="S346" i="4" s="1"/>
  <c r="AD341" i="4"/>
  <c r="M40" i="24"/>
  <c r="N40" i="24" s="1"/>
  <c r="J33" i="24"/>
  <c r="J264" i="4"/>
  <c r="K264" i="4" s="1"/>
  <c r="L264" i="4" s="1"/>
  <c r="M264" i="4" s="1"/>
  <c r="N264" i="4" s="1"/>
  <c r="J270" i="4"/>
  <c r="J266" i="4"/>
  <c r="J35" i="24"/>
  <c r="J262" i="4"/>
  <c r="M37" i="24"/>
  <c r="M34" i="25"/>
  <c r="O351" i="4"/>
  <c r="O356" i="4" s="1"/>
  <c r="O361" i="4" s="1"/>
  <c r="O366" i="4" s="1"/>
  <c r="O371" i="4" s="1"/>
  <c r="O260" i="4" s="1"/>
  <c r="O35" i="24" s="1"/>
  <c r="O258" i="4" a="1"/>
  <c r="O258" i="4" s="1"/>
  <c r="O33" i="24" s="1"/>
  <c r="O259" i="4" a="1"/>
  <c r="O259" i="4" s="1"/>
  <c r="O34" i="24" s="1"/>
  <c r="P346" i="4"/>
  <c r="AB341" i="4"/>
  <c r="AA37" i="5"/>
  <c r="P392" i="4" a="1"/>
  <c r="P392" i="4" s="1"/>
  <c r="P398" i="4" s="1"/>
  <c r="AB40" i="30"/>
  <c r="AA41" i="5"/>
  <c r="AA43" i="5" s="1"/>
  <c r="P393" i="4" a="1"/>
  <c r="P393" i="4" s="1"/>
  <c r="P34" i="27" s="1"/>
  <c r="P40" i="27" s="1"/>
  <c r="AA33" i="10"/>
  <c r="AA41" i="10" s="1"/>
  <c r="AB115" i="4"/>
  <c r="AB117" i="4" s="1"/>
  <c r="AA41" i="25"/>
  <c r="Z41" i="28"/>
  <c r="AE42" i="26"/>
  <c r="Q127" i="4"/>
  <c r="AA386" i="4"/>
  <c r="AB384" i="4"/>
  <c r="AA37" i="26"/>
  <c r="AA33" i="28"/>
  <c r="AA57" i="30" s="1"/>
  <c r="AA62" i="30" s="1"/>
  <c r="M133" i="4"/>
  <c r="N131" i="4"/>
  <c r="AC378" i="4"/>
  <c r="AB35" i="26"/>
  <c r="AB380" i="4"/>
  <c r="AB111" i="4"/>
  <c r="AC109" i="4"/>
  <c r="AC35" i="5" s="1"/>
  <c r="AC35" i="30" s="1"/>
  <c r="AA41" i="23"/>
  <c r="AB250" i="4"/>
  <c r="AA249" i="4"/>
  <c r="Z40" i="23"/>
  <c r="AA248" i="4"/>
  <c r="Z39" i="23"/>
  <c r="Z252" i="4"/>
  <c r="Z43" i="23" s="1"/>
  <c r="O125" i="4"/>
  <c r="O35" i="7" s="1"/>
  <c r="O123" i="4"/>
  <c r="O129" i="4" s="1"/>
  <c r="P129" i="4" s="1"/>
  <c r="Q129" i="4" s="1"/>
  <c r="O124" i="4"/>
  <c r="AA41" i="26"/>
  <c r="Z43" i="26"/>
  <c r="AC244" i="4"/>
  <c r="AB246" i="4"/>
  <c r="AB37" i="23" s="1"/>
  <c r="AB35" i="23"/>
  <c r="AB33" i="25" s="1"/>
  <c r="AB46" i="30" s="1"/>
  <c r="AB51" i="30" s="1"/>
  <c r="AI383" i="4"/>
  <c r="AH382" i="4"/>
  <c r="P35" i="27"/>
  <c r="L43" i="27"/>
  <c r="M41" i="27"/>
  <c r="M402" i="4"/>
  <c r="N400" i="4"/>
  <c r="Q480" i="4"/>
  <c r="O58" i="30"/>
  <c r="O63" i="30" s="1"/>
  <c r="O42" i="28"/>
  <c r="AG395" i="4"/>
  <c r="AF36" i="27"/>
  <c r="AF42" i="27" s="1"/>
  <c r="AG245" i="4"/>
  <c r="AF36" i="23"/>
  <c r="AF35" i="25" s="1"/>
  <c r="AF251" i="4"/>
  <c r="AE42" i="23"/>
  <c r="AD35" i="10"/>
  <c r="AD43" i="10" s="1"/>
  <c r="AD37" i="30"/>
  <c r="AD42" i="30" s="1"/>
  <c r="AE43" i="28"/>
  <c r="AF385" i="4"/>
  <c r="AG261" i="4"/>
  <c r="AF36" i="24"/>
  <c r="AF42" i="24" s="1"/>
  <c r="AF267" i="4"/>
  <c r="AG379" i="4"/>
  <c r="AF36" i="26"/>
  <c r="AF35" i="28" s="1"/>
  <c r="AF59" i="30" s="1"/>
  <c r="AF64" i="30" s="1"/>
  <c r="AF401" i="4"/>
  <c r="AE43" i="25"/>
  <c r="AE48" i="30"/>
  <c r="AE53" i="30" s="1"/>
  <c r="AA176" i="4"/>
  <c r="Y186" i="4"/>
  <c r="Z186" i="4" s="1"/>
  <c r="AA186" i="4" s="1"/>
  <c r="AB186" i="4" s="1"/>
  <c r="AC186" i="4" s="1"/>
  <c r="AD186" i="4" s="1"/>
  <c r="AE186" i="4" s="1"/>
  <c r="AJ206" i="4"/>
  <c r="Q135" i="4"/>
  <c r="Q33" i="7"/>
  <c r="AC132" i="4"/>
  <c r="AD126" i="4"/>
  <c r="AC36" i="7"/>
  <c r="AC42" i="7" s="1"/>
  <c r="M41" i="7"/>
  <c r="L43" i="7"/>
  <c r="T211" i="4"/>
  <c r="U211" i="4" s="1"/>
  <c r="V211" i="4" s="1"/>
  <c r="W211" i="4" s="1"/>
  <c r="S216" i="4"/>
  <c r="R221" i="4"/>
  <c r="AA191" i="4"/>
  <c r="AE36" i="5"/>
  <c r="AB33" i="10"/>
  <c r="AB37" i="5"/>
  <c r="AD42" i="5"/>
  <c r="AE116" i="4"/>
  <c r="N34" i="25" l="1"/>
  <c r="T346" i="4"/>
  <c r="U346" i="4" s="1"/>
  <c r="V346" i="4" s="1"/>
  <c r="W346" i="4" s="1"/>
  <c r="X346" i="4" s="1"/>
  <c r="Y346" i="4" s="1"/>
  <c r="Z346" i="4" s="1"/>
  <c r="AA346" i="4" s="1"/>
  <c r="AB346" i="4" s="1"/>
  <c r="AC346" i="4" s="1"/>
  <c r="AD346" i="4" s="1"/>
  <c r="AE346" i="4" s="1"/>
  <c r="AF346" i="4" s="1"/>
  <c r="AG346" i="4" s="1"/>
  <c r="AH346" i="4" s="1"/>
  <c r="AI346" i="4" s="1"/>
  <c r="AJ346" i="4" s="1"/>
  <c r="AK346" i="4" s="1"/>
  <c r="S351" i="4"/>
  <c r="T351" i="4" s="1"/>
  <c r="O40" i="24"/>
  <c r="J41" i="24"/>
  <c r="J37" i="24"/>
  <c r="J268" i="4"/>
  <c r="K266" i="4"/>
  <c r="J39" i="24"/>
  <c r="K39" i="24" s="1"/>
  <c r="L39" i="24" s="1"/>
  <c r="M39" i="24" s="1"/>
  <c r="N39" i="24" s="1"/>
  <c r="J34" i="25"/>
  <c r="M47" i="30"/>
  <c r="N47" i="30"/>
  <c r="O37" i="24"/>
  <c r="O265" i="4"/>
  <c r="O34" i="25"/>
  <c r="P351" i="4"/>
  <c r="AC40" i="30"/>
  <c r="P33" i="27"/>
  <c r="P39" i="27" s="1"/>
  <c r="P396" i="4"/>
  <c r="AB41" i="5"/>
  <c r="AC41" i="5" s="1"/>
  <c r="P404" i="4"/>
  <c r="P399" i="4"/>
  <c r="AB41" i="10"/>
  <c r="AF43" i="28"/>
  <c r="AC115" i="4"/>
  <c r="AC111" i="4"/>
  <c r="AD109" i="4"/>
  <c r="AD35" i="5" s="1"/>
  <c r="AD35" i="30" s="1"/>
  <c r="O33" i="7"/>
  <c r="O39" i="7" s="1"/>
  <c r="P39" i="7" s="1"/>
  <c r="Q39" i="7" s="1"/>
  <c r="AC246" i="4"/>
  <c r="AC37" i="23" s="1"/>
  <c r="AD244" i="4"/>
  <c r="AC35" i="23"/>
  <c r="AC33" i="25" s="1"/>
  <c r="AC46" i="30" s="1"/>
  <c r="AC51" i="30" s="1"/>
  <c r="AB248" i="4"/>
  <c r="AA39" i="23"/>
  <c r="AB41" i="25"/>
  <c r="AC384" i="4"/>
  <c r="AB386" i="4"/>
  <c r="AG267" i="4"/>
  <c r="AB41" i="26"/>
  <c r="AA43" i="26"/>
  <c r="AB249" i="4"/>
  <c r="AA40" i="23"/>
  <c r="AB33" i="28"/>
  <c r="AB57" i="30" s="1"/>
  <c r="AB62" i="30" s="1"/>
  <c r="AB37" i="26"/>
  <c r="O127" i="4"/>
  <c r="O130" i="4"/>
  <c r="P130" i="4" s="1"/>
  <c r="Q130" i="4" s="1"/>
  <c r="AB41" i="23"/>
  <c r="AC250" i="4"/>
  <c r="AD378" i="4"/>
  <c r="AC35" i="26"/>
  <c r="AC380" i="4"/>
  <c r="AA41" i="28"/>
  <c r="AA252" i="4"/>
  <c r="AA43" i="23" s="1"/>
  <c r="O131" i="4"/>
  <c r="N133" i="4"/>
  <c r="AF42" i="26"/>
  <c r="AI382" i="4"/>
  <c r="AJ383" i="4"/>
  <c r="Q346" i="4"/>
  <c r="Q351" i="4" s="1"/>
  <c r="Q356" i="4" s="1"/>
  <c r="Q361" i="4" s="1"/>
  <c r="Q366" i="4" s="1"/>
  <c r="Q371" i="4" s="1"/>
  <c r="Q260" i="4" s="1"/>
  <c r="Q258" i="4" a="1"/>
  <c r="Q258" i="4" s="1"/>
  <c r="O400" i="4"/>
  <c r="N402" i="4"/>
  <c r="Q485" i="4"/>
  <c r="Q490" i="4" s="1"/>
  <c r="Q495" i="4" s="1"/>
  <c r="Q500" i="4" s="1"/>
  <c r="Q505" i="4" s="1"/>
  <c r="Q394" i="4" s="1"/>
  <c r="Q392" i="4" a="1"/>
  <c r="Q392" i="4" s="1"/>
  <c r="M43" i="27"/>
  <c r="N41" i="27"/>
  <c r="AG385" i="4"/>
  <c r="AG251" i="4"/>
  <c r="AF42" i="23"/>
  <c r="AF43" i="25"/>
  <c r="AF48" i="30"/>
  <c r="AF53" i="30" s="1"/>
  <c r="AH395" i="4"/>
  <c r="AG36" i="27"/>
  <c r="AG42" i="27" s="1"/>
  <c r="AE35" i="10"/>
  <c r="AE43" i="10" s="1"/>
  <c r="AE37" i="30"/>
  <c r="AE42" i="30" s="1"/>
  <c r="AG401" i="4"/>
  <c r="AH245" i="4"/>
  <c r="AG36" i="23"/>
  <c r="AG35" i="25" s="1"/>
  <c r="Q37" i="7"/>
  <c r="Q36" i="30"/>
  <c r="AH379" i="4"/>
  <c r="AG36" i="26"/>
  <c r="AG35" i="28" s="1"/>
  <c r="AG59" i="30" s="1"/>
  <c r="AG64" i="30" s="1"/>
  <c r="AH261" i="4"/>
  <c r="AG36" i="24"/>
  <c r="AG42" i="24" s="1"/>
  <c r="O262" i="4"/>
  <c r="AF186" i="4"/>
  <c r="O270" i="4"/>
  <c r="O264" i="4"/>
  <c r="AB176" i="4"/>
  <c r="O34" i="7"/>
  <c r="O40" i="7" s="1"/>
  <c r="P40" i="7" s="1"/>
  <c r="Q40" i="7" s="1"/>
  <c r="O135" i="4"/>
  <c r="Q34" i="10"/>
  <c r="AD36" i="7"/>
  <c r="AD42" i="7" s="1"/>
  <c r="AE126" i="4"/>
  <c r="AD132" i="4"/>
  <c r="AF116" i="4"/>
  <c r="R226" i="4"/>
  <c r="M43" i="7"/>
  <c r="N41" i="7"/>
  <c r="S221" i="4"/>
  <c r="T216" i="4"/>
  <c r="AE42" i="5"/>
  <c r="AB191" i="4"/>
  <c r="X211" i="4"/>
  <c r="AF36" i="5"/>
  <c r="AC37" i="5"/>
  <c r="AC33" i="10"/>
  <c r="AD40" i="30" l="1"/>
  <c r="P37" i="27"/>
  <c r="P34" i="28"/>
  <c r="P58" i="30" s="1"/>
  <c r="P63" i="30" s="1"/>
  <c r="T356" i="4"/>
  <c r="U356" i="4" s="1"/>
  <c r="U351" i="4"/>
  <c r="V351" i="4" s="1"/>
  <c r="W351" i="4" s="1"/>
  <c r="X351" i="4" s="1"/>
  <c r="Y351" i="4" s="1"/>
  <c r="Z351" i="4" s="1"/>
  <c r="AA351" i="4" s="1"/>
  <c r="AB351" i="4" s="1"/>
  <c r="AC351" i="4" s="1"/>
  <c r="AD351" i="4" s="1"/>
  <c r="AE351" i="4" s="1"/>
  <c r="AF351" i="4" s="1"/>
  <c r="AG351" i="4" s="1"/>
  <c r="AH351" i="4" s="1"/>
  <c r="AI351" i="4" s="1"/>
  <c r="AJ351" i="4" s="1"/>
  <c r="AK351" i="4" s="1"/>
  <c r="AL351" i="4" s="1"/>
  <c r="O39" i="24"/>
  <c r="J43" i="24"/>
  <c r="K41" i="24"/>
  <c r="J47" i="30"/>
  <c r="J52" i="30" s="1"/>
  <c r="K52" i="30" s="1"/>
  <c r="L52" i="30" s="1"/>
  <c r="M52" i="30" s="1"/>
  <c r="N52" i="30" s="1"/>
  <c r="J42" i="25"/>
  <c r="K42" i="25" s="1"/>
  <c r="L42" i="25" s="1"/>
  <c r="M42" i="25" s="1"/>
  <c r="N42" i="25" s="1"/>
  <c r="O42" i="25" s="1"/>
  <c r="L266" i="4"/>
  <c r="K268" i="4"/>
  <c r="O47" i="30"/>
  <c r="P356" i="4"/>
  <c r="AB43" i="5"/>
  <c r="AD115" i="4"/>
  <c r="AD117" i="4" s="1"/>
  <c r="AC41" i="10"/>
  <c r="AC117" i="4"/>
  <c r="AB41" i="28"/>
  <c r="Q393" i="4" a="1"/>
  <c r="Q393" i="4" s="1"/>
  <c r="Q34" i="27" s="1"/>
  <c r="Q40" i="27" s="1"/>
  <c r="Q259" i="4" a="1"/>
  <c r="Q259" i="4" s="1"/>
  <c r="Q34" i="24" s="1"/>
  <c r="AB252" i="4"/>
  <c r="AB43" i="23" s="1"/>
  <c r="AC249" i="4"/>
  <c r="AB40" i="23"/>
  <c r="P131" i="4"/>
  <c r="O133" i="4"/>
  <c r="AC41" i="23"/>
  <c r="AD250" i="4"/>
  <c r="AC248" i="4"/>
  <c r="AB39" i="23"/>
  <c r="AC41" i="26"/>
  <c r="AB43" i="26"/>
  <c r="AE244" i="4"/>
  <c r="AD35" i="23"/>
  <c r="AD33" i="25" s="1"/>
  <c r="AD46" i="30" s="1"/>
  <c r="AD51" i="30" s="1"/>
  <c r="AD246" i="4"/>
  <c r="AD37" i="23" s="1"/>
  <c r="AC37" i="26"/>
  <c r="AC33" i="28"/>
  <c r="AC57" i="30" s="1"/>
  <c r="AC62" i="30" s="1"/>
  <c r="AC386" i="4"/>
  <c r="AD384" i="4"/>
  <c r="AD111" i="4"/>
  <c r="AE109" i="4"/>
  <c r="AE35" i="5" s="1"/>
  <c r="AE35" i="30" s="1"/>
  <c r="AE40" i="30" s="1"/>
  <c r="AG42" i="26"/>
  <c r="AE378" i="4"/>
  <c r="AD380" i="4"/>
  <c r="AD35" i="26"/>
  <c r="AC41" i="25"/>
  <c r="AG43" i="28"/>
  <c r="AK383" i="4"/>
  <c r="AJ382" i="4"/>
  <c r="O402" i="4"/>
  <c r="P400" i="4"/>
  <c r="Q33" i="24"/>
  <c r="Q35" i="27"/>
  <c r="Q35" i="24"/>
  <c r="Q33" i="27"/>
  <c r="Q398" i="4"/>
  <c r="N43" i="27"/>
  <c r="O41" i="27"/>
  <c r="R485" i="4"/>
  <c r="AH385" i="4"/>
  <c r="AI261" i="4"/>
  <c r="AH36" i="24"/>
  <c r="AH42" i="24" s="1"/>
  <c r="AH401" i="4"/>
  <c r="AF35" i="10"/>
  <c r="AF43" i="10" s="1"/>
  <c r="AF37" i="30"/>
  <c r="AF42" i="30" s="1"/>
  <c r="AH267" i="4"/>
  <c r="AI395" i="4"/>
  <c r="AH36" i="27"/>
  <c r="AH42" i="27" s="1"/>
  <c r="AI379" i="4"/>
  <c r="AH36" i="26"/>
  <c r="AH35" i="28" s="1"/>
  <c r="AH59" i="30" s="1"/>
  <c r="AH64" i="30" s="1"/>
  <c r="AG43" i="25"/>
  <c r="AG48" i="30"/>
  <c r="AG53" i="30" s="1"/>
  <c r="AH251" i="4"/>
  <c r="AG42" i="23"/>
  <c r="AI245" i="4"/>
  <c r="AH36" i="23"/>
  <c r="AH35" i="25" s="1"/>
  <c r="O36" i="30"/>
  <c r="O41" i="30" s="1"/>
  <c r="P41" i="30" s="1"/>
  <c r="Q41" i="30" s="1"/>
  <c r="AC176" i="4"/>
  <c r="O37" i="7"/>
  <c r="O34" i="10"/>
  <c r="O42" i="10" s="1"/>
  <c r="P42" i="10" s="1"/>
  <c r="Q42" i="10" s="1"/>
  <c r="AE132" i="4"/>
  <c r="AE36" i="7"/>
  <c r="AE42" i="7" s="1"/>
  <c r="AF126" i="4"/>
  <c r="N43" i="7"/>
  <c r="O41" i="7"/>
  <c r="T221" i="4"/>
  <c r="U216" i="4"/>
  <c r="V216" i="4" s="1"/>
  <c r="W216" i="4" s="1"/>
  <c r="X216" i="4" s="1"/>
  <c r="Y216" i="4" s="1"/>
  <c r="Z216" i="4" s="1"/>
  <c r="AA216" i="4" s="1"/>
  <c r="AB216" i="4" s="1"/>
  <c r="AC216" i="4" s="1"/>
  <c r="AD216" i="4" s="1"/>
  <c r="AE216" i="4" s="1"/>
  <c r="AF216" i="4" s="1"/>
  <c r="AG216" i="4" s="1"/>
  <c r="AH216" i="4" s="1"/>
  <c r="AI216" i="4" s="1"/>
  <c r="AJ216" i="4" s="1"/>
  <c r="AK216" i="4" s="1"/>
  <c r="AL216" i="4" s="1"/>
  <c r="S226" i="4"/>
  <c r="S231" i="4" s="1"/>
  <c r="S236" i="4" s="1"/>
  <c r="R231" i="4"/>
  <c r="AD41" i="5"/>
  <c r="AC43" i="5"/>
  <c r="Y211" i="4"/>
  <c r="Z211" i="4" s="1"/>
  <c r="AD33" i="10"/>
  <c r="AD37" i="5"/>
  <c r="AF42" i="5"/>
  <c r="AG36" i="5"/>
  <c r="AG116" i="4"/>
  <c r="AC191" i="4"/>
  <c r="P42" i="28" l="1"/>
  <c r="V356" i="4"/>
  <c r="W356" i="4" s="1"/>
  <c r="X356" i="4" s="1"/>
  <c r="Y356" i="4" s="1"/>
  <c r="Z356" i="4" s="1"/>
  <c r="AA356" i="4" s="1"/>
  <c r="AB356" i="4" s="1"/>
  <c r="AC356" i="4" s="1"/>
  <c r="AD356" i="4" s="1"/>
  <c r="AE356" i="4" s="1"/>
  <c r="AF356" i="4" s="1"/>
  <c r="AG356" i="4" s="1"/>
  <c r="AH356" i="4" s="1"/>
  <c r="AI356" i="4" s="1"/>
  <c r="AJ356" i="4" s="1"/>
  <c r="AK356" i="4" s="1"/>
  <c r="AL356" i="4" s="1"/>
  <c r="AM356" i="4" s="1"/>
  <c r="U361" i="4"/>
  <c r="V361" i="4" s="1"/>
  <c r="M266" i="4"/>
  <c r="L268" i="4"/>
  <c r="O52" i="30"/>
  <c r="K43" i="24"/>
  <c r="L41" i="24"/>
  <c r="P361" i="4"/>
  <c r="AD41" i="10"/>
  <c r="Q270" i="4"/>
  <c r="Q262" i="4"/>
  <c r="Q399" i="4"/>
  <c r="Q404" i="4"/>
  <c r="Q396" i="4"/>
  <c r="AC252" i="4"/>
  <c r="AC43" i="23" s="1"/>
  <c r="AC41" i="28"/>
  <c r="AE115" i="4"/>
  <c r="AE117" i="4" s="1"/>
  <c r="AF378" i="4"/>
  <c r="AE35" i="26"/>
  <c r="AE380" i="4"/>
  <c r="AC39" i="23"/>
  <c r="AD248" i="4"/>
  <c r="AH42" i="26"/>
  <c r="AF109" i="4"/>
  <c r="AE111" i="4"/>
  <c r="AD41" i="23"/>
  <c r="AE250" i="4"/>
  <c r="AE35" i="23"/>
  <c r="AE33" i="25" s="1"/>
  <c r="AE46" i="30" s="1"/>
  <c r="AE51" i="30" s="1"/>
  <c r="AF244" i="4"/>
  <c r="AE246" i="4"/>
  <c r="AE37" i="23" s="1"/>
  <c r="AD386" i="4"/>
  <c r="AE384" i="4"/>
  <c r="AD41" i="25"/>
  <c r="Q131" i="4"/>
  <c r="P133" i="4"/>
  <c r="S125" i="4"/>
  <c r="S35" i="7" s="1"/>
  <c r="S124" i="4"/>
  <c r="S34" i="7" s="1"/>
  <c r="S123" i="4"/>
  <c r="S33" i="7" s="1"/>
  <c r="AD33" i="28"/>
  <c r="AD57" i="30" s="1"/>
  <c r="AD62" i="30" s="1"/>
  <c r="AD37" i="26"/>
  <c r="AD41" i="26"/>
  <c r="AC43" i="26"/>
  <c r="AD249" i="4"/>
  <c r="AC40" i="23"/>
  <c r="Q37" i="24"/>
  <c r="AK382" i="4"/>
  <c r="AL383" i="4"/>
  <c r="Q37" i="27"/>
  <c r="O43" i="27"/>
  <c r="P41" i="27"/>
  <c r="Q34" i="25"/>
  <c r="Q400" i="4"/>
  <c r="P402" i="4"/>
  <c r="R490" i="4"/>
  <c r="R495" i="4" s="1"/>
  <c r="R500" i="4" s="1"/>
  <c r="R505" i="4" s="1"/>
  <c r="R394" i="4" s="1"/>
  <c r="Q39" i="27"/>
  <c r="Q34" i="28"/>
  <c r="Q58" i="30" s="1"/>
  <c r="Q63" i="30" s="1"/>
  <c r="R351" i="4"/>
  <c r="R356" i="4" s="1"/>
  <c r="R361" i="4" s="1"/>
  <c r="R366" i="4" s="1"/>
  <c r="R371" i="4" s="1"/>
  <c r="R260" i="4" s="1"/>
  <c r="R35" i="24" s="1"/>
  <c r="AJ261" i="4"/>
  <c r="AI36" i="24"/>
  <c r="AI42" i="24" s="1"/>
  <c r="AJ245" i="4"/>
  <c r="AI36" i="23"/>
  <c r="AI35" i="25" s="1"/>
  <c r="AJ379" i="4"/>
  <c r="AI36" i="26"/>
  <c r="AI35" i="28" s="1"/>
  <c r="AI59" i="30" s="1"/>
  <c r="AI64" i="30" s="1"/>
  <c r="AJ395" i="4"/>
  <c r="AI36" i="27"/>
  <c r="AI42" i="27" s="1"/>
  <c r="AH43" i="28"/>
  <c r="AI385" i="4"/>
  <c r="AG35" i="10"/>
  <c r="AG43" i="10" s="1"/>
  <c r="AG37" i="30"/>
  <c r="AG42" i="30" s="1"/>
  <c r="AH43" i="25"/>
  <c r="AH48" i="30"/>
  <c r="AH53" i="30" s="1"/>
  <c r="AI251" i="4"/>
  <c r="AH42" i="23"/>
  <c r="AI267" i="4"/>
  <c r="AI401" i="4"/>
  <c r="AD176" i="4"/>
  <c r="AA211" i="4"/>
  <c r="AB211" i="4" s="1"/>
  <c r="AG126" i="4"/>
  <c r="AF36" i="7"/>
  <c r="AF42" i="7" s="1"/>
  <c r="AF132" i="4"/>
  <c r="AH116" i="4"/>
  <c r="U221" i="4"/>
  <c r="T226" i="4"/>
  <c r="O43" i="7"/>
  <c r="P41" i="7"/>
  <c r="R236" i="4"/>
  <c r="AH36" i="5"/>
  <c r="AE37" i="5"/>
  <c r="AE33" i="10"/>
  <c r="AE41" i="5"/>
  <c r="AD43" i="5"/>
  <c r="AG42" i="5"/>
  <c r="AD191" i="4"/>
  <c r="V366" i="4" l="1"/>
  <c r="W366" i="4" s="1"/>
  <c r="W361" i="4"/>
  <c r="X361" i="4" s="1"/>
  <c r="Y361" i="4" s="1"/>
  <c r="Z361" i="4" s="1"/>
  <c r="AA361" i="4" s="1"/>
  <c r="AB361" i="4" s="1"/>
  <c r="AC361" i="4" s="1"/>
  <c r="AD361" i="4" s="1"/>
  <c r="AE361" i="4" s="1"/>
  <c r="AF361" i="4" s="1"/>
  <c r="AG361" i="4" s="1"/>
  <c r="AH361" i="4" s="1"/>
  <c r="AI361" i="4" s="1"/>
  <c r="AJ361" i="4" s="1"/>
  <c r="AK361" i="4" s="1"/>
  <c r="AL361" i="4" s="1"/>
  <c r="AM361" i="4" s="1"/>
  <c r="AN361" i="4" s="1"/>
  <c r="AE41" i="10"/>
  <c r="N266" i="4"/>
  <c r="M268" i="4"/>
  <c r="L43" i="24"/>
  <c r="M41" i="24"/>
  <c r="P366" i="4"/>
  <c r="R259" i="4" a="1"/>
  <c r="R259" i="4" s="1"/>
  <c r="R34" i="24" s="1"/>
  <c r="R258" i="4" a="1"/>
  <c r="R258" i="4" s="1"/>
  <c r="R33" i="24" s="1"/>
  <c r="R393" i="4" a="1"/>
  <c r="R393" i="4" s="1"/>
  <c r="R34" i="27" s="1"/>
  <c r="R40" i="27" s="1"/>
  <c r="R392" i="4" a="1"/>
  <c r="R392" i="4" s="1"/>
  <c r="R33" i="27" s="1"/>
  <c r="AF115" i="4"/>
  <c r="AF117" i="4" s="1"/>
  <c r="AF35" i="5"/>
  <c r="AF35" i="30" s="1"/>
  <c r="AF40" i="30" s="1"/>
  <c r="AF111" i="4"/>
  <c r="AG109" i="4"/>
  <c r="AG35" i="5" s="1"/>
  <c r="AG35" i="30" s="1"/>
  <c r="AI42" i="26"/>
  <c r="AF246" i="4"/>
  <c r="AF37" i="23" s="1"/>
  <c r="AG244" i="4"/>
  <c r="AF35" i="23"/>
  <c r="AF33" i="25" s="1"/>
  <c r="AF46" i="30" s="1"/>
  <c r="AF51" i="30" s="1"/>
  <c r="AE248" i="4"/>
  <c r="AD39" i="23"/>
  <c r="R125" i="4"/>
  <c r="R131" i="4" s="1"/>
  <c r="R123" i="4"/>
  <c r="R129" i="4" s="1"/>
  <c r="S129" i="4" s="1"/>
  <c r="R124" i="4"/>
  <c r="R130" i="4" s="1"/>
  <c r="S130" i="4" s="1"/>
  <c r="S127" i="4"/>
  <c r="AI43" i="28"/>
  <c r="AE249" i="4"/>
  <c r="AD40" i="23"/>
  <c r="AD252" i="4"/>
  <c r="AD43" i="23" s="1"/>
  <c r="AD41" i="28"/>
  <c r="Q133" i="4"/>
  <c r="AE41" i="23"/>
  <c r="AF250" i="4"/>
  <c r="AE41" i="26"/>
  <c r="AD43" i="26"/>
  <c r="AE41" i="25"/>
  <c r="AE33" i="28"/>
  <c r="AE57" i="30" s="1"/>
  <c r="AE62" i="30" s="1"/>
  <c r="AE37" i="26"/>
  <c r="AE386" i="4"/>
  <c r="AF384" i="4"/>
  <c r="AG378" i="4"/>
  <c r="AF380" i="4"/>
  <c r="AF35" i="26"/>
  <c r="AJ401" i="4"/>
  <c r="AM383" i="4"/>
  <c r="AL382" i="4"/>
  <c r="AJ267" i="4"/>
  <c r="S36" i="30"/>
  <c r="Q402" i="4"/>
  <c r="R400" i="4"/>
  <c r="S490" i="4"/>
  <c r="Q47" i="30"/>
  <c r="P43" i="27"/>
  <c r="Q41" i="27"/>
  <c r="R35" i="27"/>
  <c r="Q42" i="28"/>
  <c r="AH35" i="10"/>
  <c r="AH43" i="10" s="1"/>
  <c r="AH37" i="30"/>
  <c r="AH42" i="30" s="1"/>
  <c r="AK379" i="4"/>
  <c r="AJ36" i="26"/>
  <c r="AJ35" i="28" s="1"/>
  <c r="AJ59" i="30" s="1"/>
  <c r="AJ64" i="30" s="1"/>
  <c r="AI43" i="25"/>
  <c r="AI48" i="30"/>
  <c r="AI53" i="30" s="1"/>
  <c r="AJ251" i="4"/>
  <c r="AI42" i="23"/>
  <c r="AK245" i="4"/>
  <c r="AJ36" i="23"/>
  <c r="AJ35" i="25" s="1"/>
  <c r="AJ385" i="4"/>
  <c r="AK395" i="4"/>
  <c r="AJ36" i="27"/>
  <c r="AJ42" i="27" s="1"/>
  <c r="AK261" i="4"/>
  <c r="AJ36" i="24"/>
  <c r="AJ42" i="24" s="1"/>
  <c r="AG132" i="4"/>
  <c r="AG36" i="7"/>
  <c r="AG42" i="7" s="1"/>
  <c r="AH126" i="4"/>
  <c r="AI116" i="4"/>
  <c r="S135" i="4"/>
  <c r="S37" i="7"/>
  <c r="P43" i="7"/>
  <c r="Q41" i="7"/>
  <c r="T231" i="4"/>
  <c r="T236" i="4" s="1"/>
  <c r="U226" i="4"/>
  <c r="V221" i="4"/>
  <c r="W221" i="4" s="1"/>
  <c r="X221" i="4" s="1"/>
  <c r="Y221" i="4" s="1"/>
  <c r="Z221" i="4" s="1"/>
  <c r="AA221" i="4" s="1"/>
  <c r="AB221" i="4" s="1"/>
  <c r="AC221" i="4" s="1"/>
  <c r="AD221" i="4" s="1"/>
  <c r="AE221" i="4" s="1"/>
  <c r="AF221" i="4" s="1"/>
  <c r="AG221" i="4" s="1"/>
  <c r="AH221" i="4" s="1"/>
  <c r="AI221" i="4" s="1"/>
  <c r="AJ221" i="4" s="1"/>
  <c r="AK221" i="4" s="1"/>
  <c r="AL221" i="4" s="1"/>
  <c r="S34" i="10"/>
  <c r="AE191" i="4"/>
  <c r="AE43" i="5"/>
  <c r="AI36" i="5"/>
  <c r="AH42" i="5"/>
  <c r="AC211" i="4"/>
  <c r="W371" i="4" l="1"/>
  <c r="X371" i="4" s="1"/>
  <c r="Y371" i="4" s="1"/>
  <c r="Z371" i="4" s="1"/>
  <c r="AA371" i="4" s="1"/>
  <c r="AB371" i="4" s="1"/>
  <c r="AC371" i="4" s="1"/>
  <c r="AD371" i="4" s="1"/>
  <c r="AE371" i="4" s="1"/>
  <c r="AF371" i="4" s="1"/>
  <c r="AG371" i="4" s="1"/>
  <c r="AH371" i="4" s="1"/>
  <c r="AI371" i="4" s="1"/>
  <c r="AJ371" i="4" s="1"/>
  <c r="AK371" i="4" s="1"/>
  <c r="AL371" i="4" s="1"/>
  <c r="AM371" i="4" s="1"/>
  <c r="AN371" i="4" s="1"/>
  <c r="AO371" i="4" s="1"/>
  <c r="AP371" i="4" s="1"/>
  <c r="X366" i="4"/>
  <c r="Y366" i="4" s="1"/>
  <c r="Z366" i="4" s="1"/>
  <c r="AA366" i="4" s="1"/>
  <c r="AB366" i="4" s="1"/>
  <c r="AC366" i="4" s="1"/>
  <c r="AD366" i="4" s="1"/>
  <c r="AE366" i="4" s="1"/>
  <c r="AF366" i="4" s="1"/>
  <c r="AG366" i="4" s="1"/>
  <c r="AH366" i="4" s="1"/>
  <c r="AI366" i="4" s="1"/>
  <c r="AJ366" i="4" s="1"/>
  <c r="AK366" i="4" s="1"/>
  <c r="AL366" i="4" s="1"/>
  <c r="AM366" i="4" s="1"/>
  <c r="AN366" i="4" s="1"/>
  <c r="AO366" i="4" s="1"/>
  <c r="O266" i="4"/>
  <c r="O268" i="4" s="1"/>
  <c r="N268" i="4"/>
  <c r="N41" i="24"/>
  <c r="M43" i="24"/>
  <c r="P371" i="4"/>
  <c r="P258" i="4" a="1"/>
  <c r="P258" i="4" s="1"/>
  <c r="AF41" i="5"/>
  <c r="R37" i="24"/>
  <c r="R34" i="25"/>
  <c r="R47" i="30" s="1"/>
  <c r="AF33" i="10"/>
  <c r="AF41" i="10" s="1"/>
  <c r="R398" i="4"/>
  <c r="R404" i="4"/>
  <c r="R396" i="4"/>
  <c r="R399" i="4"/>
  <c r="AF37" i="5"/>
  <c r="AG40" i="30"/>
  <c r="AG115" i="4"/>
  <c r="AG117" i="4" s="1"/>
  <c r="AF33" i="28"/>
  <c r="AF57" i="30" s="1"/>
  <c r="AF62" i="30" s="1"/>
  <c r="AF37" i="26"/>
  <c r="R133" i="4"/>
  <c r="S131" i="4"/>
  <c r="R34" i="7"/>
  <c r="R40" i="7" s="1"/>
  <c r="S40" i="7" s="1"/>
  <c r="AF41" i="26"/>
  <c r="AE43" i="26"/>
  <c r="AF248" i="4"/>
  <c r="AE39" i="23"/>
  <c r="AH378" i="4"/>
  <c r="AG35" i="26"/>
  <c r="AG380" i="4"/>
  <c r="AF41" i="23"/>
  <c r="AG250" i="4"/>
  <c r="AF249" i="4"/>
  <c r="AE40" i="23"/>
  <c r="AG384" i="4"/>
  <c r="AF386" i="4"/>
  <c r="AE252" i="4"/>
  <c r="AE43" i="23" s="1"/>
  <c r="AH244" i="4"/>
  <c r="AG35" i="23"/>
  <c r="AG33" i="25" s="1"/>
  <c r="AG46" i="30" s="1"/>
  <c r="AG51" i="30" s="1"/>
  <c r="AG246" i="4"/>
  <c r="AG37" i="23" s="1"/>
  <c r="T125" i="4"/>
  <c r="T123" i="4"/>
  <c r="T129" i="4" s="1"/>
  <c r="T124" i="4"/>
  <c r="T130" i="4" s="1"/>
  <c r="AJ42" i="26"/>
  <c r="AG111" i="4"/>
  <c r="AH109" i="4"/>
  <c r="AH35" i="5" s="1"/>
  <c r="AH35" i="30" s="1"/>
  <c r="AJ43" i="28"/>
  <c r="AF41" i="25"/>
  <c r="AE41" i="28"/>
  <c r="R127" i="4"/>
  <c r="AM382" i="4"/>
  <c r="AN383" i="4"/>
  <c r="R34" i="28"/>
  <c r="R58" i="30" s="1"/>
  <c r="R63" i="30" s="1"/>
  <c r="R37" i="27"/>
  <c r="S495" i="4"/>
  <c r="S500" i="4" s="1"/>
  <c r="S505" i="4" s="1"/>
  <c r="S394" i="4" s="1"/>
  <c r="S392" i="4" a="1"/>
  <c r="S392" i="4" s="1"/>
  <c r="R39" i="27"/>
  <c r="S356" i="4"/>
  <c r="S361" i="4" s="1"/>
  <c r="S366" i="4" s="1"/>
  <c r="S371" i="4" s="1"/>
  <c r="S260" i="4" s="1"/>
  <c r="S259" i="4" a="1"/>
  <c r="S259" i="4" s="1"/>
  <c r="S34" i="24" s="1"/>
  <c r="Q43" i="27"/>
  <c r="R41" i="27"/>
  <c r="AL261" i="4"/>
  <c r="AK36" i="24"/>
  <c r="AK42" i="24" s="1"/>
  <c r="AK251" i="4"/>
  <c r="AJ42" i="23"/>
  <c r="AL395" i="4"/>
  <c r="AK36" i="27"/>
  <c r="AK42" i="27" s="1"/>
  <c r="AL379" i="4"/>
  <c r="AK36" i="26"/>
  <c r="AK35" i="28" s="1"/>
  <c r="AK59" i="30" s="1"/>
  <c r="AK64" i="30" s="1"/>
  <c r="AI35" i="10"/>
  <c r="AI43" i="10" s="1"/>
  <c r="AI37" i="30"/>
  <c r="AI42" i="30" s="1"/>
  <c r="AK385" i="4"/>
  <c r="AJ43" i="25"/>
  <c r="AJ48" i="30"/>
  <c r="AJ53" i="30" s="1"/>
  <c r="AK267" i="4"/>
  <c r="AK401" i="4"/>
  <c r="AL245" i="4"/>
  <c r="AK36" i="23"/>
  <c r="AK35" i="25" s="1"/>
  <c r="T35" i="7"/>
  <c r="R270" i="4"/>
  <c r="R262" i="4"/>
  <c r="AM221" i="4"/>
  <c r="AJ116" i="4"/>
  <c r="AH132" i="4"/>
  <c r="AH36" i="7"/>
  <c r="AH42" i="7" s="1"/>
  <c r="AI126" i="4"/>
  <c r="R135" i="4"/>
  <c r="R33" i="7"/>
  <c r="U231" i="4"/>
  <c r="V226" i="4"/>
  <c r="R35" i="7"/>
  <c r="R41" i="7" s="1"/>
  <c r="S41" i="7" s="1"/>
  <c r="Q43" i="7"/>
  <c r="AJ36" i="5"/>
  <c r="AG41" i="5"/>
  <c r="AF43" i="5"/>
  <c r="AD211" i="4"/>
  <c r="AF191" i="4"/>
  <c r="AI42" i="5"/>
  <c r="AG37" i="5"/>
  <c r="AG33" i="10"/>
  <c r="AH40" i="30" l="1"/>
  <c r="O41" i="24"/>
  <c r="O43" i="24" s="1"/>
  <c r="N43" i="24"/>
  <c r="P33" i="24"/>
  <c r="P264" i="4"/>
  <c r="Q264" i="4" s="1"/>
  <c r="R264" i="4" s="1"/>
  <c r="P260" i="4"/>
  <c r="P259" i="4" a="1"/>
  <c r="P259" i="4" s="1"/>
  <c r="S258" i="4" a="1"/>
  <c r="S258" i="4" s="1"/>
  <c r="S33" i="24" s="1"/>
  <c r="R402" i="4"/>
  <c r="AH115" i="4"/>
  <c r="AH117" i="4" s="1"/>
  <c r="AG41" i="10"/>
  <c r="R42" i="28"/>
  <c r="AG41" i="25"/>
  <c r="AF41" i="28"/>
  <c r="T127" i="4"/>
  <c r="AG249" i="4"/>
  <c r="AF40" i="23"/>
  <c r="AH111" i="4"/>
  <c r="AI109" i="4"/>
  <c r="AF252" i="4"/>
  <c r="AF43" i="23" s="1"/>
  <c r="AL267" i="4"/>
  <c r="AG248" i="4"/>
  <c r="AF39" i="23"/>
  <c r="T34" i="7"/>
  <c r="T40" i="7" s="1"/>
  <c r="AG41" i="23"/>
  <c r="AH250" i="4"/>
  <c r="AF43" i="26"/>
  <c r="AG41" i="26"/>
  <c r="T33" i="7"/>
  <c r="AH35" i="23"/>
  <c r="AH33" i="25" s="1"/>
  <c r="AH46" i="30" s="1"/>
  <c r="AH51" i="30" s="1"/>
  <c r="AH246" i="4"/>
  <c r="AH37" i="23" s="1"/>
  <c r="AI244" i="4"/>
  <c r="AK42" i="26"/>
  <c r="S133" i="4"/>
  <c r="T131" i="4"/>
  <c r="S393" i="4" a="1"/>
  <c r="S393" i="4" s="1"/>
  <c r="S396" i="4" s="1"/>
  <c r="AG37" i="26"/>
  <c r="AG33" i="28"/>
  <c r="AG57" i="30" s="1"/>
  <c r="AG62" i="30" s="1"/>
  <c r="AG386" i="4"/>
  <c r="AH384" i="4"/>
  <c r="AH35" i="26"/>
  <c r="AI378" i="4"/>
  <c r="AH380" i="4"/>
  <c r="AL401" i="4"/>
  <c r="AO383" i="4"/>
  <c r="AN382" i="4"/>
  <c r="R36" i="30"/>
  <c r="R41" i="30" s="1"/>
  <c r="S41" i="30" s="1"/>
  <c r="R43" i="27"/>
  <c r="S398" i="4"/>
  <c r="S33" i="27"/>
  <c r="S400" i="4"/>
  <c r="S35" i="27"/>
  <c r="T495" i="4"/>
  <c r="S35" i="24"/>
  <c r="AK43" i="25"/>
  <c r="AK48" i="30"/>
  <c r="AK53" i="30" s="1"/>
  <c r="AM379" i="4"/>
  <c r="AL36" i="26"/>
  <c r="AL35" i="28" s="1"/>
  <c r="AL59" i="30" s="1"/>
  <c r="AL64" i="30" s="1"/>
  <c r="AM245" i="4"/>
  <c r="AL36" i="23"/>
  <c r="AL35" i="25" s="1"/>
  <c r="AL385" i="4"/>
  <c r="AM395" i="4"/>
  <c r="AL36" i="27"/>
  <c r="AL42" i="27" s="1"/>
  <c r="AJ35" i="10"/>
  <c r="AJ43" i="10" s="1"/>
  <c r="AJ37" i="30"/>
  <c r="AJ42" i="30" s="1"/>
  <c r="AL251" i="4"/>
  <c r="AK42" i="23"/>
  <c r="AM261" i="4"/>
  <c r="AL36" i="24"/>
  <c r="AK43" i="28"/>
  <c r="AI132" i="4"/>
  <c r="AI36" i="7"/>
  <c r="AI42" i="7" s="1"/>
  <c r="AJ126" i="4"/>
  <c r="T135" i="4"/>
  <c r="AJ42" i="5"/>
  <c r="R37" i="7"/>
  <c r="U236" i="4"/>
  <c r="T41" i="7"/>
  <c r="R34" i="10"/>
  <c r="R42" i="10" s="1"/>
  <c r="S42" i="10" s="1"/>
  <c r="R39" i="7"/>
  <c r="V231" i="4"/>
  <c r="W226" i="4"/>
  <c r="X226" i="4" s="1"/>
  <c r="Y226" i="4" s="1"/>
  <c r="Z226" i="4" s="1"/>
  <c r="AA226" i="4" s="1"/>
  <c r="AB226" i="4" s="1"/>
  <c r="AH33" i="10"/>
  <c r="AH37" i="5"/>
  <c r="AH41" i="5"/>
  <c r="AG43" i="5"/>
  <c r="AG191" i="4"/>
  <c r="AE211" i="4"/>
  <c r="AK36" i="5"/>
  <c r="AK116" i="4"/>
  <c r="P34" i="24" l="1"/>
  <c r="P40" i="24" s="1"/>
  <c r="Q40" i="24" s="1"/>
  <c r="R40" i="24" s="1"/>
  <c r="S40" i="24" s="1"/>
  <c r="P265" i="4"/>
  <c r="Q265" i="4" s="1"/>
  <c r="R265" i="4" s="1"/>
  <c r="S265" i="4" s="1"/>
  <c r="P35" i="24"/>
  <c r="P262" i="4"/>
  <c r="P266" i="4"/>
  <c r="P270" i="4"/>
  <c r="P39" i="24"/>
  <c r="Q39" i="24" s="1"/>
  <c r="R39" i="24" s="1"/>
  <c r="S39" i="24" s="1"/>
  <c r="AH41" i="10"/>
  <c r="S262" i="4"/>
  <c r="S270" i="4"/>
  <c r="S264" i="4"/>
  <c r="AI115" i="4"/>
  <c r="AI117" i="4" s="1"/>
  <c r="AG252" i="4"/>
  <c r="AG43" i="23" s="1"/>
  <c r="T37" i="7"/>
  <c r="AI35" i="5"/>
  <c r="AI35" i="30" s="1"/>
  <c r="AI40" i="30" s="1"/>
  <c r="T34" i="10"/>
  <c r="T42" i="10" s="1"/>
  <c r="T36" i="30"/>
  <c r="AL42" i="26"/>
  <c r="AM267" i="4"/>
  <c r="AH33" i="28"/>
  <c r="AH57" i="30" s="1"/>
  <c r="AH62" i="30" s="1"/>
  <c r="AH37" i="26"/>
  <c r="S399" i="4"/>
  <c r="S402" i="4" s="1"/>
  <c r="AI384" i="4"/>
  <c r="AH386" i="4"/>
  <c r="AJ244" i="4"/>
  <c r="AI246" i="4"/>
  <c r="AI37" i="23" s="1"/>
  <c r="AI35" i="23"/>
  <c r="AI33" i="25" s="1"/>
  <c r="AI46" i="30" s="1"/>
  <c r="AI51" i="30" s="1"/>
  <c r="AJ109" i="4"/>
  <c r="AJ115" i="4" s="1"/>
  <c r="AI111" i="4"/>
  <c r="S34" i="27"/>
  <c r="S40" i="27" s="1"/>
  <c r="S404" i="4"/>
  <c r="U125" i="4"/>
  <c r="U124" i="4"/>
  <c r="U130" i="4" s="1"/>
  <c r="U123" i="4"/>
  <c r="U129" i="4" s="1"/>
  <c r="AH248" i="4"/>
  <c r="AG39" i="23"/>
  <c r="AH249" i="4"/>
  <c r="AG40" i="23"/>
  <c r="AH41" i="26"/>
  <c r="AG43" i="26"/>
  <c r="AH41" i="25"/>
  <c r="U131" i="4"/>
  <c r="T133" i="4"/>
  <c r="AI35" i="26"/>
  <c r="AJ378" i="4"/>
  <c r="AI380" i="4"/>
  <c r="AH41" i="23"/>
  <c r="AI250" i="4"/>
  <c r="AG41" i="28"/>
  <c r="T41" i="30"/>
  <c r="AO382" i="4"/>
  <c r="AP383" i="4"/>
  <c r="AD13" i="28" s="1"/>
  <c r="S34" i="25"/>
  <c r="S37" i="24"/>
  <c r="T500" i="4"/>
  <c r="T505" i="4" s="1"/>
  <c r="T394" i="4" s="1"/>
  <c r="S39" i="27"/>
  <c r="S41" i="27"/>
  <c r="T361" i="4"/>
  <c r="T366" i="4" s="1"/>
  <c r="T371" i="4" s="1"/>
  <c r="T260" i="4" s="1"/>
  <c r="T258" i="4" a="1"/>
  <c r="T258" i="4" s="1"/>
  <c r="AL43" i="25"/>
  <c r="AL48" i="30"/>
  <c r="AL53" i="30" s="1"/>
  <c r="AK35" i="10"/>
  <c r="AK43" i="10" s="1"/>
  <c r="AK37" i="30"/>
  <c r="AK42" i="30" s="1"/>
  <c r="AM251" i="4"/>
  <c r="AL42" i="23"/>
  <c r="AN395" i="4"/>
  <c r="AM36" i="27"/>
  <c r="AM42" i="27" s="1"/>
  <c r="AN261" i="4"/>
  <c r="AM36" i="24"/>
  <c r="AM385" i="4"/>
  <c r="AN379" i="4"/>
  <c r="AM36" i="26"/>
  <c r="AM35" i="28" s="1"/>
  <c r="AM59" i="30" s="1"/>
  <c r="AM64" i="30" s="1"/>
  <c r="AN245" i="4"/>
  <c r="AM36" i="23"/>
  <c r="AM35" i="25" s="1"/>
  <c r="AM401" i="4"/>
  <c r="AL43" i="28"/>
  <c r="AL42" i="24"/>
  <c r="AM42" i="24" s="1"/>
  <c r="AC226" i="4"/>
  <c r="AJ132" i="4"/>
  <c r="AJ36" i="7"/>
  <c r="AJ42" i="7" s="1"/>
  <c r="AK126" i="4"/>
  <c r="W231" i="4"/>
  <c r="V236" i="4"/>
  <c r="R43" i="7"/>
  <c r="S39" i="7"/>
  <c r="AL116" i="4"/>
  <c r="AF211" i="4"/>
  <c r="AH43" i="5"/>
  <c r="AL36" i="5"/>
  <c r="AK42" i="5"/>
  <c r="P34" i="25" l="1"/>
  <c r="P42" i="25" s="1"/>
  <c r="Q42" i="25" s="1"/>
  <c r="R42" i="25" s="1"/>
  <c r="S42" i="25" s="1"/>
  <c r="P268" i="4"/>
  <c r="Q266" i="4"/>
  <c r="P41" i="24"/>
  <c r="P37" i="24"/>
  <c r="AJ35" i="5"/>
  <c r="AJ35" i="30" s="1"/>
  <c r="AJ40" i="30" s="1"/>
  <c r="T259" i="4" a="1"/>
  <c r="T259" i="4" s="1"/>
  <c r="T270" i="4" s="1"/>
  <c r="T393" i="4" a="1"/>
  <c r="T393" i="4" s="1"/>
  <c r="T34" i="27" s="1"/>
  <c r="T40" i="27" s="1"/>
  <c r="S34" i="28"/>
  <c r="S58" i="30" s="1"/>
  <c r="S63" i="30" s="1"/>
  <c r="AI33" i="10"/>
  <c r="AI41" i="10" s="1"/>
  <c r="AI37" i="5"/>
  <c r="T392" i="4" a="1"/>
  <c r="T392" i="4" s="1"/>
  <c r="AI41" i="5"/>
  <c r="AH41" i="28"/>
  <c r="AN267" i="4"/>
  <c r="AI41" i="25"/>
  <c r="AH252" i="4"/>
  <c r="AH43" i="23" s="1"/>
  <c r="S37" i="27"/>
  <c r="AK244" i="4"/>
  <c r="AJ246" i="4"/>
  <c r="AJ37" i="23" s="1"/>
  <c r="AJ35" i="23"/>
  <c r="AJ33" i="25" s="1"/>
  <c r="AJ46" i="30" s="1"/>
  <c r="AJ51" i="30" s="1"/>
  <c r="U133" i="4"/>
  <c r="AI41" i="23"/>
  <c r="AJ250" i="4"/>
  <c r="U127" i="4"/>
  <c r="AH43" i="26"/>
  <c r="AI41" i="26"/>
  <c r="AJ384" i="4"/>
  <c r="AI386" i="4"/>
  <c r="AJ35" i="26"/>
  <c r="AJ380" i="4"/>
  <c r="AK378" i="4"/>
  <c r="AH40" i="23"/>
  <c r="AI249" i="4"/>
  <c r="AM42" i="26"/>
  <c r="AI33" i="28"/>
  <c r="AI57" i="30" s="1"/>
  <c r="AI62" i="30" s="1"/>
  <c r="AI37" i="26"/>
  <c r="AJ111" i="4"/>
  <c r="AK109" i="4"/>
  <c r="AK35" i="5" s="1"/>
  <c r="AK35" i="30" s="1"/>
  <c r="AI248" i="4"/>
  <c r="AH39" i="23"/>
  <c r="AD28" i="28"/>
  <c r="AP28" i="30" s="1"/>
  <c r="AP13" i="30"/>
  <c r="AP382" i="4"/>
  <c r="AD14" i="28" s="1"/>
  <c r="T35" i="24"/>
  <c r="T400" i="4"/>
  <c r="T35" i="27"/>
  <c r="T41" i="27" s="1"/>
  <c r="S43" i="27"/>
  <c r="U500" i="4"/>
  <c r="T33" i="24"/>
  <c r="T264" i="4"/>
  <c r="S47" i="30"/>
  <c r="AO245" i="4"/>
  <c r="AN36" i="23"/>
  <c r="AN35" i="25" s="1"/>
  <c r="AO379" i="4"/>
  <c r="AN36" i="26"/>
  <c r="AN35" i="28" s="1"/>
  <c r="AN59" i="30" s="1"/>
  <c r="AN64" i="30" s="1"/>
  <c r="AM43" i="25"/>
  <c r="AM48" i="30"/>
  <c r="AM53" i="30" s="1"/>
  <c r="AO261" i="4"/>
  <c r="AN36" i="24"/>
  <c r="AN42" i="24" s="1"/>
  <c r="AO395" i="4"/>
  <c r="AN36" i="27"/>
  <c r="AN42" i="27" s="1"/>
  <c r="AL35" i="10"/>
  <c r="AL43" i="10" s="1"/>
  <c r="AL37" i="30"/>
  <c r="AL42" i="30" s="1"/>
  <c r="AN385" i="4"/>
  <c r="AN251" i="4"/>
  <c r="AM42" i="23"/>
  <c r="AM43" i="28"/>
  <c r="AN401" i="4"/>
  <c r="U33" i="7"/>
  <c r="AD226" i="4"/>
  <c r="AL126" i="4"/>
  <c r="AK36" i="7"/>
  <c r="AK42" i="7" s="1"/>
  <c r="AK132" i="4"/>
  <c r="AM116" i="4"/>
  <c r="U34" i="7"/>
  <c r="U40" i="7" s="1"/>
  <c r="U35" i="7"/>
  <c r="T39" i="7"/>
  <c r="T43" i="7" s="1"/>
  <c r="S43" i="7"/>
  <c r="U135" i="4"/>
  <c r="V125" i="4"/>
  <c r="V123" i="4"/>
  <c r="V124" i="4"/>
  <c r="V34" i="7" s="1"/>
  <c r="X231" i="4"/>
  <c r="Y231" i="4" s="1"/>
  <c r="Z231" i="4" s="1"/>
  <c r="AA231" i="4" s="1"/>
  <c r="AB231" i="4" s="1"/>
  <c r="AC231" i="4" s="1"/>
  <c r="AD231" i="4" s="1"/>
  <c r="W236" i="4"/>
  <c r="AL42" i="5"/>
  <c r="AJ117" i="4"/>
  <c r="AG211" i="4"/>
  <c r="AM36" i="5"/>
  <c r="AK40" i="30" l="1"/>
  <c r="S42" i="28"/>
  <c r="P47" i="30"/>
  <c r="P52" i="30" s="1"/>
  <c r="Q52" i="30" s="1"/>
  <c r="R52" i="30" s="1"/>
  <c r="S52" i="30" s="1"/>
  <c r="AJ41" i="5"/>
  <c r="P43" i="24"/>
  <c r="Q41" i="24"/>
  <c r="Q268" i="4"/>
  <c r="R266" i="4"/>
  <c r="AJ33" i="10"/>
  <c r="AJ41" i="10" s="1"/>
  <c r="AJ37" i="5"/>
  <c r="AI43" i="5"/>
  <c r="T262" i="4"/>
  <c r="T34" i="24"/>
  <c r="T40" i="24" s="1"/>
  <c r="T265" i="4"/>
  <c r="T396" i="4"/>
  <c r="AK115" i="4"/>
  <c r="AK117" i="4" s="1"/>
  <c r="T399" i="4"/>
  <c r="T33" i="27"/>
  <c r="T39" i="27" s="1"/>
  <c r="T43" i="27" s="1"/>
  <c r="T404" i="4"/>
  <c r="T398" i="4"/>
  <c r="AO267" i="4"/>
  <c r="AI252" i="4"/>
  <c r="AI43" i="23" s="1"/>
  <c r="AJ41" i="25"/>
  <c r="AO401" i="4"/>
  <c r="AL109" i="4"/>
  <c r="AL35" i="5" s="1"/>
  <c r="AL35" i="30" s="1"/>
  <c r="AL40" i="30" s="1"/>
  <c r="AK111" i="4"/>
  <c r="AL378" i="4"/>
  <c r="AK35" i="26"/>
  <c r="AK380" i="4"/>
  <c r="AJ41" i="23"/>
  <c r="AK250" i="4"/>
  <c r="AJ33" i="28"/>
  <c r="AJ57" i="30" s="1"/>
  <c r="AJ62" i="30" s="1"/>
  <c r="AJ37" i="26"/>
  <c r="AI41" i="28"/>
  <c r="AJ386" i="4"/>
  <c r="AK384" i="4"/>
  <c r="AN42" i="26"/>
  <c r="AJ41" i="26"/>
  <c r="AI43" i="26"/>
  <c r="AJ249" i="4"/>
  <c r="AI40" i="23"/>
  <c r="AJ248" i="4"/>
  <c r="AI39" i="23"/>
  <c r="AL244" i="4"/>
  <c r="AK35" i="23"/>
  <c r="AK33" i="25" s="1"/>
  <c r="AK46" i="30" s="1"/>
  <c r="AK51" i="30" s="1"/>
  <c r="AK246" i="4"/>
  <c r="AK37" i="23" s="1"/>
  <c r="AN43" i="28"/>
  <c r="AD29" i="28"/>
  <c r="AP29" i="30" s="1"/>
  <c r="AP14" i="30"/>
  <c r="U366" i="4"/>
  <c r="U371" i="4" s="1"/>
  <c r="U260" i="4" s="1"/>
  <c r="U258" i="4" a="1"/>
  <c r="U258" i="4" s="1"/>
  <c r="U259" i="4" a="1"/>
  <c r="U259" i="4" s="1"/>
  <c r="T39" i="24"/>
  <c r="U36" i="30"/>
  <c r="U41" i="30" s="1"/>
  <c r="U505" i="4"/>
  <c r="U394" i="4" s="1"/>
  <c r="AP261" i="4"/>
  <c r="AP36" i="24" s="1"/>
  <c r="AO36" i="24"/>
  <c r="AO42" i="24" s="1"/>
  <c r="AN43" i="25"/>
  <c r="AN48" i="30"/>
  <c r="AN53" i="30" s="1"/>
  <c r="AP245" i="4"/>
  <c r="AP36" i="23" s="1"/>
  <c r="AP35" i="25" s="1"/>
  <c r="AP48" i="30" s="1"/>
  <c r="AO36" i="23"/>
  <c r="AO35" i="25" s="1"/>
  <c r="AM35" i="10"/>
  <c r="AM43" i="10" s="1"/>
  <c r="AM37" i="30"/>
  <c r="AM42" i="30" s="1"/>
  <c r="AO385" i="4"/>
  <c r="AO251" i="4"/>
  <c r="AN42" i="23"/>
  <c r="AP395" i="4"/>
  <c r="AO36" i="27"/>
  <c r="AO42" i="27" s="1"/>
  <c r="AP379" i="4"/>
  <c r="AP36" i="26" s="1"/>
  <c r="AP35" i="28" s="1"/>
  <c r="AP59" i="30" s="1"/>
  <c r="AO36" i="26"/>
  <c r="AO35" i="28" s="1"/>
  <c r="AO59" i="30" s="1"/>
  <c r="AO64" i="30" s="1"/>
  <c r="AE226" i="4"/>
  <c r="AL132" i="4"/>
  <c r="AM126" i="4"/>
  <c r="AL36" i="7"/>
  <c r="AL42" i="7" s="1"/>
  <c r="V40" i="7"/>
  <c r="AN116" i="4"/>
  <c r="U34" i="10"/>
  <c r="U42" i="10" s="1"/>
  <c r="V135" i="4"/>
  <c r="V129" i="4"/>
  <c r="V33" i="7"/>
  <c r="U41" i="7"/>
  <c r="U37" i="7"/>
  <c r="W123" i="4"/>
  <c r="X236" i="4"/>
  <c r="W124" i="4"/>
  <c r="W34" i="7" s="1"/>
  <c r="W125" i="4"/>
  <c r="V35" i="7"/>
  <c r="V127" i="4"/>
  <c r="V131" i="4"/>
  <c r="V130" i="4"/>
  <c r="U39" i="7"/>
  <c r="AE231" i="4"/>
  <c r="AK33" i="10"/>
  <c r="AK37" i="5"/>
  <c r="AH211" i="4"/>
  <c r="AN36" i="5"/>
  <c r="AM42" i="5"/>
  <c r="AK41" i="5"/>
  <c r="AJ43" i="5"/>
  <c r="T402" i="4" l="1"/>
  <c r="T34" i="28"/>
  <c r="T58" i="30" s="1"/>
  <c r="T63" i="30" s="1"/>
  <c r="T37" i="27"/>
  <c r="AK41" i="10"/>
  <c r="S266" i="4"/>
  <c r="R268" i="4"/>
  <c r="Q43" i="24"/>
  <c r="R41" i="24"/>
  <c r="T37" i="24"/>
  <c r="T34" i="25"/>
  <c r="T47" i="30" s="1"/>
  <c r="T52" i="30" s="1"/>
  <c r="AL115" i="4"/>
  <c r="AL117" i="4" s="1"/>
  <c r="AJ41" i="28"/>
  <c r="AJ252" i="4"/>
  <c r="AJ43" i="23" s="1"/>
  <c r="AP64" i="30"/>
  <c r="AK41" i="26"/>
  <c r="AJ43" i="26"/>
  <c r="AK41" i="23"/>
  <c r="AL250" i="4"/>
  <c r="AO42" i="26"/>
  <c r="AP42" i="26" s="1"/>
  <c r="AL246" i="4"/>
  <c r="AL37" i="23" s="1"/>
  <c r="AM244" i="4"/>
  <c r="AL35" i="23"/>
  <c r="AL33" i="25" s="1"/>
  <c r="AL46" i="30" s="1"/>
  <c r="AL51" i="30" s="1"/>
  <c r="AL384" i="4"/>
  <c r="AK386" i="4"/>
  <c r="AK248" i="4"/>
  <c r="AJ39" i="23"/>
  <c r="AK33" i="28"/>
  <c r="AK57" i="30" s="1"/>
  <c r="AK62" i="30" s="1"/>
  <c r="AK37" i="26"/>
  <c r="AK41" i="25"/>
  <c r="AM378" i="4"/>
  <c r="AL35" i="26"/>
  <c r="AL380" i="4"/>
  <c r="AJ40" i="23"/>
  <c r="AK249" i="4"/>
  <c r="AP267" i="4"/>
  <c r="AM109" i="4"/>
  <c r="AL111" i="4"/>
  <c r="AP42" i="24"/>
  <c r="U34" i="24"/>
  <c r="U40" i="24" s="1"/>
  <c r="U265" i="4"/>
  <c r="U33" i="24"/>
  <c r="U270" i="4"/>
  <c r="U264" i="4"/>
  <c r="V505" i="4"/>
  <c r="U35" i="24"/>
  <c r="U262" i="4"/>
  <c r="U35" i="27"/>
  <c r="U400" i="4"/>
  <c r="U393" i="4" a="1"/>
  <c r="U393" i="4" s="1"/>
  <c r="U392" i="4" a="1"/>
  <c r="U392" i="4" s="1"/>
  <c r="AP251" i="4"/>
  <c r="AP42" i="23" s="1"/>
  <c r="AF15" i="25" s="1"/>
  <c r="AL15" i="30" s="1"/>
  <c r="AO42" i="23"/>
  <c r="V36" i="30"/>
  <c r="V41" i="30" s="1"/>
  <c r="AP385" i="4"/>
  <c r="AP36" i="27"/>
  <c r="AP42" i="27" s="1"/>
  <c r="AP401" i="4"/>
  <c r="AO43" i="28"/>
  <c r="AP43" i="28" s="1"/>
  <c r="AF9" i="28" s="1"/>
  <c r="AO43" i="25"/>
  <c r="AP43" i="25" s="1"/>
  <c r="AF9" i="25" s="1"/>
  <c r="AO48" i="30"/>
  <c r="AO53" i="30" s="1"/>
  <c r="AP53" i="30" s="1"/>
  <c r="AN35" i="10"/>
  <c r="AN43" i="10" s="1"/>
  <c r="AN37" i="30"/>
  <c r="AN42" i="30" s="1"/>
  <c r="AF226" i="4"/>
  <c r="V39" i="7"/>
  <c r="W40" i="7"/>
  <c r="AN126" i="4"/>
  <c r="AM36" i="7"/>
  <c r="AM42" i="7" s="1"/>
  <c r="AM132" i="4"/>
  <c r="V37" i="7"/>
  <c r="U43" i="7"/>
  <c r="V41" i="7"/>
  <c r="X125" i="4"/>
  <c r="X123" i="4"/>
  <c r="X124" i="4"/>
  <c r="X34" i="7" s="1"/>
  <c r="Y236" i="4"/>
  <c r="V34" i="10"/>
  <c r="V42" i="10" s="1"/>
  <c r="W130" i="4"/>
  <c r="W33" i="7"/>
  <c r="W135" i="4"/>
  <c r="W129" i="4"/>
  <c r="W131" i="4"/>
  <c r="V133" i="4"/>
  <c r="W35" i="7"/>
  <c r="W127" i="4"/>
  <c r="AO36" i="5"/>
  <c r="AP36" i="5"/>
  <c r="AL33" i="10"/>
  <c r="AL41" i="10" s="1"/>
  <c r="AL37" i="5"/>
  <c r="AF231" i="4"/>
  <c r="AO116" i="4"/>
  <c r="AL41" i="5"/>
  <c r="AK43" i="5"/>
  <c r="AN42" i="5"/>
  <c r="AI211" i="4"/>
  <c r="T42" i="28" l="1"/>
  <c r="R43" i="24"/>
  <c r="S41" i="24"/>
  <c r="T266" i="4"/>
  <c r="S268" i="4"/>
  <c r="T42" i="25"/>
  <c r="AM115" i="4"/>
  <c r="AM117" i="4" s="1"/>
  <c r="AF15" i="28"/>
  <c r="AR15" i="30" s="1"/>
  <c r="AM35" i="5"/>
  <c r="AM35" i="30" s="1"/>
  <c r="AM40" i="30" s="1"/>
  <c r="AL41" i="25"/>
  <c r="AM111" i="4"/>
  <c r="AN109" i="4"/>
  <c r="AN35" i="5" s="1"/>
  <c r="AN35" i="30" s="1"/>
  <c r="AN244" i="4"/>
  <c r="AM35" i="23"/>
  <c r="AM33" i="25" s="1"/>
  <c r="AM46" i="30" s="1"/>
  <c r="AM51" i="30" s="1"/>
  <c r="AM246" i="4"/>
  <c r="AM37" i="23" s="1"/>
  <c r="AL249" i="4"/>
  <c r="AK40" i="23"/>
  <c r="AK41" i="28"/>
  <c r="AL41" i="23"/>
  <c r="AM250" i="4"/>
  <c r="AL248" i="4"/>
  <c r="AK39" i="23"/>
  <c r="AK252" i="4"/>
  <c r="AK43" i="23" s="1"/>
  <c r="AL33" i="28"/>
  <c r="AL57" i="30" s="1"/>
  <c r="AL62" i="30" s="1"/>
  <c r="AL37" i="26"/>
  <c r="AN378" i="4"/>
  <c r="AM35" i="26"/>
  <c r="AM380" i="4"/>
  <c r="AL386" i="4"/>
  <c r="AM384" i="4"/>
  <c r="AL41" i="26"/>
  <c r="AK43" i="26"/>
  <c r="U37" i="24"/>
  <c r="U396" i="4"/>
  <c r="V394" i="4"/>
  <c r="V392" i="4" a="1"/>
  <c r="V392" i="4" s="1"/>
  <c r="V393" i="4" a="1"/>
  <c r="V393" i="4" s="1"/>
  <c r="V34" i="27" s="1"/>
  <c r="U41" i="27"/>
  <c r="U33" i="27"/>
  <c r="U404" i="4"/>
  <c r="U398" i="4"/>
  <c r="U39" i="24"/>
  <c r="U34" i="25"/>
  <c r="U34" i="27"/>
  <c r="U40" i="27" s="1"/>
  <c r="U399" i="4"/>
  <c r="V371" i="4"/>
  <c r="V260" i="4" s="1"/>
  <c r="V258" i="4" a="1"/>
  <c r="V258" i="4" s="1"/>
  <c r="V259" i="4" a="1"/>
  <c r="V259" i="4" s="1"/>
  <c r="AP35" i="10"/>
  <c r="AP37" i="30"/>
  <c r="W36" i="30"/>
  <c r="W41" i="30" s="1"/>
  <c r="AO35" i="10"/>
  <c r="AO43" i="10" s="1"/>
  <c r="AO37" i="30"/>
  <c r="AO42" i="30" s="1"/>
  <c r="AF11" i="28"/>
  <c r="AR9" i="30"/>
  <c r="AF11" i="25"/>
  <c r="AL9" i="30"/>
  <c r="AG226" i="4"/>
  <c r="X40" i="7"/>
  <c r="AN132" i="4"/>
  <c r="AO126" i="4"/>
  <c r="AN36" i="7"/>
  <c r="AN42" i="7" s="1"/>
  <c r="X33" i="7"/>
  <c r="X135" i="4"/>
  <c r="W34" i="10"/>
  <c r="W42" i="10" s="1"/>
  <c r="W39" i="7"/>
  <c r="X131" i="4"/>
  <c r="W133" i="4"/>
  <c r="X130" i="4"/>
  <c r="X129" i="4"/>
  <c r="X35" i="7"/>
  <c r="X127" i="4"/>
  <c r="W37" i="7"/>
  <c r="Y123" i="4"/>
  <c r="Z236" i="4"/>
  <c r="Y125" i="4"/>
  <c r="Y124" i="4"/>
  <c r="Y34" i="7" s="1"/>
  <c r="W41" i="7"/>
  <c r="V43" i="7"/>
  <c r="AP116" i="4"/>
  <c r="AG231" i="4"/>
  <c r="AJ211" i="4"/>
  <c r="AL43" i="5"/>
  <c r="AO42" i="5"/>
  <c r="AP42" i="5" s="1"/>
  <c r="T268" i="4" l="1"/>
  <c r="U266" i="4"/>
  <c r="U268" i="4" s="1"/>
  <c r="S43" i="24"/>
  <c r="T41" i="24"/>
  <c r="AN115" i="4"/>
  <c r="AN117" i="4" s="1"/>
  <c r="Y40" i="7"/>
  <c r="AN40" i="30"/>
  <c r="AM41" i="5"/>
  <c r="AM43" i="5" s="1"/>
  <c r="AM37" i="5"/>
  <c r="AM33" i="10"/>
  <c r="AM41" i="10" s="1"/>
  <c r="AM41" i="25"/>
  <c r="AL41" i="28"/>
  <c r="X37" i="7"/>
  <c r="AM41" i="26"/>
  <c r="AL43" i="26"/>
  <c r="AM249" i="4"/>
  <c r="AL40" i="23"/>
  <c r="AM386" i="4"/>
  <c r="AN384" i="4"/>
  <c r="AM248" i="4"/>
  <c r="AL39" i="23"/>
  <c r="AM41" i="23"/>
  <c r="AN250" i="4"/>
  <c r="AO244" i="4"/>
  <c r="AN35" i="23"/>
  <c r="AN33" i="25" s="1"/>
  <c r="AN46" i="30" s="1"/>
  <c r="AN51" i="30" s="1"/>
  <c r="AN246" i="4"/>
  <c r="AN37" i="23" s="1"/>
  <c r="AM33" i="28"/>
  <c r="AM57" i="30" s="1"/>
  <c r="AM62" i="30" s="1"/>
  <c r="AM37" i="26"/>
  <c r="AL252" i="4"/>
  <c r="AL43" i="23" s="1"/>
  <c r="AN111" i="4"/>
  <c r="AO109" i="4"/>
  <c r="AO378" i="4"/>
  <c r="AN35" i="26"/>
  <c r="AN380" i="4"/>
  <c r="V399" i="4"/>
  <c r="V40" i="27"/>
  <c r="U37" i="27"/>
  <c r="U47" i="30"/>
  <c r="U52" i="30" s="1"/>
  <c r="U42" i="25"/>
  <c r="V265" i="4"/>
  <c r="V34" i="24"/>
  <c r="V40" i="24" s="1"/>
  <c r="W393" i="4" a="1"/>
  <c r="W393" i="4" s="1"/>
  <c r="W34" i="27" s="1"/>
  <c r="W394" i="4"/>
  <c r="W392" i="4" a="1"/>
  <c r="W392" i="4" s="1"/>
  <c r="V33" i="27"/>
  <c r="V404" i="4"/>
  <c r="V33" i="24"/>
  <c r="V39" i="24" s="1"/>
  <c r="V264" i="4"/>
  <c r="V270" i="4"/>
  <c r="V398" i="4"/>
  <c r="W258" i="4" a="1"/>
  <c r="W258" i="4" s="1"/>
  <c r="W259" i="4" a="1"/>
  <c r="W259" i="4" s="1"/>
  <c r="W34" i="24" s="1"/>
  <c r="AP42" i="30"/>
  <c r="AF9" i="30" s="1"/>
  <c r="AF11" i="30" s="1"/>
  <c r="AF12" i="30" s="1"/>
  <c r="V262" i="4"/>
  <c r="V35" i="24"/>
  <c r="U34" i="28"/>
  <c r="U39" i="27"/>
  <c r="U43" i="27" s="1"/>
  <c r="V400" i="4"/>
  <c r="V396" i="4"/>
  <c r="V35" i="27"/>
  <c r="AP43" i="10"/>
  <c r="AF9" i="10" s="1"/>
  <c r="AF11" i="10" s="1"/>
  <c r="AF12" i="10" s="1"/>
  <c r="U402" i="4"/>
  <c r="AF15" i="10"/>
  <c r="AF15" i="30"/>
  <c r="X36" i="30"/>
  <c r="X41" i="30" s="1"/>
  <c r="AF12" i="28"/>
  <c r="AR12" i="30" s="1"/>
  <c r="AR11" i="30"/>
  <c r="AF12" i="25"/>
  <c r="AL12" i="30" s="1"/>
  <c r="AL11" i="30"/>
  <c r="AH226" i="4"/>
  <c r="AP126" i="4"/>
  <c r="AP36" i="7" s="1"/>
  <c r="AO36" i="7"/>
  <c r="AO42" i="7" s="1"/>
  <c r="AO132" i="4"/>
  <c r="Y33" i="7"/>
  <c r="Y135" i="4"/>
  <c r="Y129" i="4"/>
  <c r="Y130" i="4"/>
  <c r="X41" i="7"/>
  <c r="W43" i="7"/>
  <c r="Y35" i="7"/>
  <c r="Y127" i="4"/>
  <c r="Z124" i="4"/>
  <c r="Z34" i="7" s="1"/>
  <c r="AA236" i="4"/>
  <c r="Z125" i="4"/>
  <c r="Z123" i="4"/>
  <c r="Y131" i="4"/>
  <c r="X133" i="4"/>
  <c r="X39" i="7"/>
  <c r="X34" i="10"/>
  <c r="X42" i="10" s="1"/>
  <c r="AO35" i="5"/>
  <c r="AO35" i="30" s="1"/>
  <c r="AO40" i="30" s="1"/>
  <c r="AN37" i="5"/>
  <c r="AN33" i="10"/>
  <c r="AN41" i="10" s="1"/>
  <c r="AK211" i="4"/>
  <c r="AH231" i="4"/>
  <c r="AO115" i="4" l="1"/>
  <c r="Z40" i="7"/>
  <c r="V266" i="4"/>
  <c r="V268" i="4" s="1"/>
  <c r="T43" i="24"/>
  <c r="U41" i="24"/>
  <c r="U43" i="24" s="1"/>
  <c r="AN41" i="5"/>
  <c r="AN43" i="5" s="1"/>
  <c r="AN33" i="28"/>
  <c r="AN57" i="30" s="1"/>
  <c r="AN62" i="30" s="1"/>
  <c r="AN37" i="26"/>
  <c r="AO380" i="4"/>
  <c r="AP378" i="4"/>
  <c r="AO35" i="26"/>
  <c r="AO246" i="4"/>
  <c r="AO37" i="23" s="1"/>
  <c r="AP244" i="4"/>
  <c r="AO35" i="23"/>
  <c r="AO33" i="25" s="1"/>
  <c r="AO46" i="30" s="1"/>
  <c r="AO51" i="30" s="1"/>
  <c r="AO111" i="4"/>
  <c r="AP109" i="4"/>
  <c r="AP111" i="4" s="1"/>
  <c r="AN41" i="23"/>
  <c r="AO250" i="4"/>
  <c r="AN249" i="4"/>
  <c r="AM40" i="23"/>
  <c r="AM252" i="4"/>
  <c r="AM43" i="23" s="1"/>
  <c r="AN41" i="25"/>
  <c r="AN41" i="26"/>
  <c r="AM43" i="26"/>
  <c r="AN248" i="4"/>
  <c r="AM39" i="23"/>
  <c r="AO384" i="4"/>
  <c r="AN386" i="4"/>
  <c r="AM41" i="28"/>
  <c r="W398" i="4"/>
  <c r="V37" i="27"/>
  <c r="V41" i="27"/>
  <c r="W40" i="24"/>
  <c r="W33" i="24"/>
  <c r="W270" i="4"/>
  <c r="W265" i="4"/>
  <c r="W400" i="4"/>
  <c r="V402" i="4"/>
  <c r="V39" i="27"/>
  <c r="V34" i="28"/>
  <c r="V58" i="30" s="1"/>
  <c r="W33" i="27"/>
  <c r="W404" i="4"/>
  <c r="X259" i="4" a="1"/>
  <c r="X259" i="4" s="1"/>
  <c r="X34" i="24" s="1"/>
  <c r="U58" i="30"/>
  <c r="U63" i="30" s="1"/>
  <c r="U42" i="28"/>
  <c r="W260" i="4"/>
  <c r="X258" i="4" a="1"/>
  <c r="X258" i="4" s="1"/>
  <c r="W35" i="27"/>
  <c r="W396" i="4"/>
  <c r="W40" i="27"/>
  <c r="X394" i="4"/>
  <c r="X392" i="4" a="1"/>
  <c r="X392" i="4" s="1"/>
  <c r="X393" i="4" a="1"/>
  <c r="X393" i="4" s="1"/>
  <c r="X34" i="27" s="1"/>
  <c r="V34" i="25"/>
  <c r="V47" i="30" s="1"/>
  <c r="V52" i="30" s="1"/>
  <c r="V37" i="24"/>
  <c r="W264" i="4"/>
  <c r="W399" i="4"/>
  <c r="Y36" i="30"/>
  <c r="Y41" i="30" s="1"/>
  <c r="AI226" i="4"/>
  <c r="AP132" i="4"/>
  <c r="AP42" i="7"/>
  <c r="Y39" i="7"/>
  <c r="Y37" i="7"/>
  <c r="Z33" i="7"/>
  <c r="Z135" i="4"/>
  <c r="Z130" i="4"/>
  <c r="Z127" i="4"/>
  <c r="Z35" i="7"/>
  <c r="Z129" i="4"/>
  <c r="AA125" i="4"/>
  <c r="AA124" i="4"/>
  <c r="AA34" i="7" s="1"/>
  <c r="AA40" i="7" s="1"/>
  <c r="AA123" i="4"/>
  <c r="AB236" i="4"/>
  <c r="Y133" i="4"/>
  <c r="Z131" i="4"/>
  <c r="X43" i="7"/>
  <c r="Y41" i="7"/>
  <c r="Y34" i="10"/>
  <c r="Y42" i="10" s="1"/>
  <c r="AI231" i="4"/>
  <c r="AO41" i="5"/>
  <c r="AO117" i="4"/>
  <c r="AO33" i="10"/>
  <c r="AO41" i="10" s="1"/>
  <c r="AO37" i="5"/>
  <c r="AP35" i="5" l="1"/>
  <c r="AP35" i="30" s="1"/>
  <c r="AP40" i="30" s="1"/>
  <c r="W266" i="4"/>
  <c r="W268" i="4" s="1"/>
  <c r="AP115" i="4"/>
  <c r="AP117" i="4" s="1"/>
  <c r="V41" i="24"/>
  <c r="AN41" i="28"/>
  <c r="X40" i="24"/>
  <c r="AO386" i="4"/>
  <c r="AP384" i="4"/>
  <c r="AP386" i="4" s="1"/>
  <c r="AN40" i="23"/>
  <c r="AO249" i="4"/>
  <c r="AN252" i="4"/>
  <c r="AN43" i="23" s="1"/>
  <c r="AO33" i="28"/>
  <c r="AO57" i="30" s="1"/>
  <c r="AO62" i="30" s="1"/>
  <c r="AO37" i="26"/>
  <c r="AO248" i="4"/>
  <c r="AN39" i="23"/>
  <c r="AO41" i="23"/>
  <c r="AP250" i="4"/>
  <c r="AP35" i="26"/>
  <c r="AP380" i="4"/>
  <c r="AP35" i="23"/>
  <c r="AP33" i="25" s="1"/>
  <c r="AP46" i="30" s="1"/>
  <c r="AP51" i="30" s="1"/>
  <c r="AP246" i="4"/>
  <c r="AP37" i="23" s="1"/>
  <c r="AO41" i="26"/>
  <c r="AN43" i="26"/>
  <c r="AO41" i="25"/>
  <c r="W37" i="27"/>
  <c r="W34" i="28"/>
  <c r="W58" i="30" s="1"/>
  <c r="V42" i="28"/>
  <c r="X265" i="4"/>
  <c r="Y259" i="4" a="1"/>
  <c r="Y259" i="4" s="1"/>
  <c r="Y34" i="24" s="1"/>
  <c r="X260" i="4"/>
  <c r="X404" i="4"/>
  <c r="X33" i="27"/>
  <c r="W35" i="24"/>
  <c r="W37" i="24" s="1"/>
  <c r="W262" i="4"/>
  <c r="V42" i="25"/>
  <c r="X399" i="4"/>
  <c r="X396" i="4"/>
  <c r="X35" i="27"/>
  <c r="X264" i="4"/>
  <c r="Y394" i="4"/>
  <c r="Y392" i="4" a="1"/>
  <c r="Y392" i="4" s="1"/>
  <c r="Y393" i="4" a="1"/>
  <c r="Y393" i="4" s="1"/>
  <c r="Y34" i="27" s="1"/>
  <c r="V63" i="30"/>
  <c r="W39" i="27"/>
  <c r="V43" i="27"/>
  <c r="W41" i="27"/>
  <c r="X33" i="24"/>
  <c r="X270" i="4"/>
  <c r="X40" i="27"/>
  <c r="X398" i="4"/>
  <c r="V43" i="24"/>
  <c r="Y258" i="4" a="1"/>
  <c r="Y258" i="4" s="1"/>
  <c r="X400" i="4"/>
  <c r="W402" i="4"/>
  <c r="W39" i="24"/>
  <c r="AD24" i="30"/>
  <c r="AD26" i="30" s="1"/>
  <c r="AD9" i="30"/>
  <c r="AD11" i="30" s="1"/>
  <c r="AD12" i="30" s="1"/>
  <c r="Z36" i="30"/>
  <c r="Z41" i="30" s="1"/>
  <c r="AJ226" i="4"/>
  <c r="Z39" i="7"/>
  <c r="Z37" i="7"/>
  <c r="AA35" i="7"/>
  <c r="AA127" i="4"/>
  <c r="Z133" i="4"/>
  <c r="AA131" i="4"/>
  <c r="Y43" i="7"/>
  <c r="Z41" i="7"/>
  <c r="AC236" i="4"/>
  <c r="AB125" i="4"/>
  <c r="AB123" i="4"/>
  <c r="AB124" i="4"/>
  <c r="AB34" i="7" s="1"/>
  <c r="AB40" i="7" s="1"/>
  <c r="AA129" i="4"/>
  <c r="AA130" i="4"/>
  <c r="AA33" i="7"/>
  <c r="AA135" i="4"/>
  <c r="Z34" i="10"/>
  <c r="Z42" i="10" s="1"/>
  <c r="AP33" i="10"/>
  <c r="AP41" i="10" s="1"/>
  <c r="AP37" i="5"/>
  <c r="AJ231" i="4"/>
  <c r="AP41" i="5"/>
  <c r="AD15" i="30" s="1"/>
  <c r="AD30" i="30" s="1"/>
  <c r="AO43" i="5"/>
  <c r="X266" i="4" l="1"/>
  <c r="X268" i="4" s="1"/>
  <c r="Y40" i="24"/>
  <c r="AO252" i="4"/>
  <c r="AO43" i="23" s="1"/>
  <c r="AP41" i="25"/>
  <c r="AD9" i="25" s="1"/>
  <c r="AP33" i="28"/>
  <c r="AP57" i="30" s="1"/>
  <c r="AP62" i="30" s="1"/>
  <c r="AP37" i="26"/>
  <c r="AP41" i="23"/>
  <c r="AD15" i="25" s="1"/>
  <c r="AO41" i="28"/>
  <c r="AP249" i="4"/>
  <c r="AP40" i="23" s="1"/>
  <c r="AD13" i="25" s="1"/>
  <c r="AO40" i="23"/>
  <c r="AP41" i="26"/>
  <c r="AO43" i="26"/>
  <c r="AP248" i="4"/>
  <c r="AP39" i="23" s="1"/>
  <c r="AD14" i="25" s="1"/>
  <c r="AO39" i="23"/>
  <c r="W41" i="24"/>
  <c r="W43" i="24" s="1"/>
  <c r="W63" i="30"/>
  <c r="W42" i="28"/>
  <c r="X37" i="27"/>
  <c r="X39" i="27"/>
  <c r="X34" i="28"/>
  <c r="Z392" i="4" a="1"/>
  <c r="Z392" i="4" s="1"/>
  <c r="Z393" i="4" a="1"/>
  <c r="Z393" i="4" s="1"/>
  <c r="Z34" i="27" s="1"/>
  <c r="Z394" i="4"/>
  <c r="W43" i="27"/>
  <c r="X41" i="27"/>
  <c r="Y264" i="4"/>
  <c r="X39" i="24"/>
  <c r="Y398" i="4"/>
  <c r="X402" i="4"/>
  <c r="Y400" i="4"/>
  <c r="Y40" i="27"/>
  <c r="Y399" i="4"/>
  <c r="X35" i="24"/>
  <c r="X37" i="24" s="1"/>
  <c r="X262" i="4"/>
  <c r="Y33" i="24"/>
  <c r="Y270" i="4"/>
  <c r="W34" i="25"/>
  <c r="W47" i="30" s="1"/>
  <c r="W52" i="30" s="1"/>
  <c r="Y260" i="4"/>
  <c r="Z259" i="4" a="1"/>
  <c r="Z259" i="4" s="1"/>
  <c r="Z34" i="24" s="1"/>
  <c r="Y33" i="27"/>
  <c r="Y404" i="4"/>
  <c r="Y265" i="4"/>
  <c r="Y35" i="27"/>
  <c r="Y396" i="4"/>
  <c r="AA36" i="30"/>
  <c r="AA41" i="30" s="1"/>
  <c r="AK226" i="4"/>
  <c r="AA39" i="7"/>
  <c r="AA34" i="10"/>
  <c r="AA42" i="10" s="1"/>
  <c r="AB130" i="4"/>
  <c r="AB127" i="4"/>
  <c r="AB35" i="7"/>
  <c r="AB131" i="4"/>
  <c r="AA133" i="4"/>
  <c r="AB129" i="4"/>
  <c r="AC125" i="4"/>
  <c r="AC124" i="4"/>
  <c r="AC34" i="7" s="1"/>
  <c r="AC40" i="7" s="1"/>
  <c r="AD236" i="4"/>
  <c r="AC123" i="4"/>
  <c r="Z43" i="7"/>
  <c r="AA41" i="7"/>
  <c r="AB33" i="7"/>
  <c r="AB135" i="4"/>
  <c r="AA37" i="7"/>
  <c r="AD24" i="10"/>
  <c r="AD26" i="10" s="1"/>
  <c r="AD9" i="10"/>
  <c r="AD11" i="10" s="1"/>
  <c r="AD12" i="10" s="1"/>
  <c r="AK231" i="4"/>
  <c r="AP43" i="5"/>
  <c r="AD15" i="10"/>
  <c r="AD30" i="10" s="1"/>
  <c r="AD31" i="10" s="1"/>
  <c r="Y266" i="4" l="1"/>
  <c r="Y268" i="4" s="1"/>
  <c r="Z40" i="24"/>
  <c r="Z258" i="4" a="1"/>
  <c r="Z258" i="4" s="1"/>
  <c r="Z270" i="4" s="1"/>
  <c r="AD24" i="25"/>
  <c r="AD26" i="25" s="1"/>
  <c r="AJ26" i="30" s="1"/>
  <c r="AP41" i="28"/>
  <c r="AD9" i="28" s="1"/>
  <c r="X34" i="25"/>
  <c r="X47" i="30" s="1"/>
  <c r="X52" i="30" s="1"/>
  <c r="Y39" i="27"/>
  <c r="AD28" i="25"/>
  <c r="AJ13" i="30"/>
  <c r="AD30" i="25"/>
  <c r="AJ30" i="30" s="1"/>
  <c r="AJ15" i="30"/>
  <c r="Y37" i="27"/>
  <c r="AP252" i="4"/>
  <c r="AP43" i="23" s="1"/>
  <c r="AD29" i="25"/>
  <c r="AJ29" i="30" s="1"/>
  <c r="AJ14" i="30"/>
  <c r="AD11" i="25"/>
  <c r="AJ9" i="30"/>
  <c r="AP43" i="26"/>
  <c r="AD15" i="28"/>
  <c r="W42" i="25"/>
  <c r="X58" i="30"/>
  <c r="X63" i="30" s="1"/>
  <c r="X42" i="28"/>
  <c r="Z35" i="27"/>
  <c r="Z396" i="4"/>
  <c r="AA394" i="4"/>
  <c r="AA392" i="4" a="1"/>
  <c r="AA392" i="4" s="1"/>
  <c r="AA393" i="4" a="1"/>
  <c r="AA393" i="4" s="1"/>
  <c r="AA34" i="27" s="1"/>
  <c r="Z404" i="4"/>
  <c r="Z33" i="27"/>
  <c r="Z265" i="4"/>
  <c r="Z398" i="4"/>
  <c r="Y39" i="24"/>
  <c r="Y34" i="28"/>
  <c r="Z399" i="4"/>
  <c r="X41" i="24"/>
  <c r="Z260" i="4"/>
  <c r="AA258" i="4" a="1"/>
  <c r="AA258" i="4" s="1"/>
  <c r="Z40" i="27"/>
  <c r="X43" i="27"/>
  <c r="Y41" i="27"/>
  <c r="Y35" i="24"/>
  <c r="Y37" i="24" s="1"/>
  <c r="Y262" i="4"/>
  <c r="Z400" i="4"/>
  <c r="Y402" i="4"/>
  <c r="AB36" i="30"/>
  <c r="AB41" i="30" s="1"/>
  <c r="AL226" i="4"/>
  <c r="AC33" i="7"/>
  <c r="AC135" i="4"/>
  <c r="AC129" i="4"/>
  <c r="AB39" i="7"/>
  <c r="AB34" i="10"/>
  <c r="AB42" i="10" s="1"/>
  <c r="AD124" i="4"/>
  <c r="AD34" i="7" s="1"/>
  <c r="AD40" i="7" s="1"/>
  <c r="AE236" i="4"/>
  <c r="AD125" i="4"/>
  <c r="AD123" i="4"/>
  <c r="AC130" i="4"/>
  <c r="AC131" i="4"/>
  <c r="AB133" i="4"/>
  <c r="AB41" i="7"/>
  <c r="AA43" i="7"/>
  <c r="AC127" i="4"/>
  <c r="AC35" i="7"/>
  <c r="AB37" i="7"/>
  <c r="AL231" i="4"/>
  <c r="X42" i="25" l="1"/>
  <c r="Z33" i="24"/>
  <c r="Z39" i="24" s="1"/>
  <c r="AA259" i="4" a="1"/>
  <c r="AA259" i="4" s="1"/>
  <c r="AA34" i="24" s="1"/>
  <c r="AA40" i="24" s="1"/>
  <c r="Z264" i="4"/>
  <c r="AA264" i="4" s="1"/>
  <c r="AJ24" i="30"/>
  <c r="AD24" i="28"/>
  <c r="AD26" i="28" s="1"/>
  <c r="AP26" i="30" s="1"/>
  <c r="AD12" i="25"/>
  <c r="AJ12" i="30" s="1"/>
  <c r="AJ11" i="30"/>
  <c r="AP15" i="30"/>
  <c r="AD30" i="28"/>
  <c r="AD11" i="28"/>
  <c r="AP9" i="30"/>
  <c r="AJ28" i="30"/>
  <c r="AD31" i="25"/>
  <c r="Z37" i="27"/>
  <c r="Y34" i="25"/>
  <c r="Y58" i="30"/>
  <c r="Y63" i="30" s="1"/>
  <c r="Y42" i="28"/>
  <c r="AA40" i="27"/>
  <c r="Y41" i="24"/>
  <c r="X43" i="24"/>
  <c r="Y43" i="27"/>
  <c r="Z41" i="27"/>
  <c r="AA399" i="4"/>
  <c r="Z34" i="28"/>
  <c r="Z58" i="30" s="1"/>
  <c r="Z39" i="27"/>
  <c r="AA33" i="24"/>
  <c r="AA33" i="27"/>
  <c r="AA404" i="4"/>
  <c r="AB259" i="4" a="1"/>
  <c r="AB259" i="4" s="1"/>
  <c r="AB34" i="24" s="1"/>
  <c r="AA260" i="4"/>
  <c r="Z35" i="24"/>
  <c r="Z262" i="4"/>
  <c r="AA35" i="27"/>
  <c r="AA396" i="4"/>
  <c r="AA400" i="4"/>
  <c r="Z402" i="4"/>
  <c r="AA398" i="4"/>
  <c r="AB394" i="4"/>
  <c r="AB393" i="4" a="1"/>
  <c r="AB393" i="4" s="1"/>
  <c r="AB34" i="27" s="1"/>
  <c r="AB392" i="4" a="1"/>
  <c r="AB392" i="4" s="1"/>
  <c r="Z266" i="4"/>
  <c r="AC36" i="30"/>
  <c r="AC41" i="30" s="1"/>
  <c r="AM226" i="4"/>
  <c r="AC37" i="7"/>
  <c r="AD130" i="4"/>
  <c r="AD35" i="7"/>
  <c r="AD127" i="4"/>
  <c r="AB43" i="7"/>
  <c r="AC41" i="7"/>
  <c r="AC133" i="4"/>
  <c r="AD131" i="4"/>
  <c r="AE123" i="4"/>
  <c r="AF236" i="4"/>
  <c r="AE125" i="4"/>
  <c r="AE124" i="4"/>
  <c r="AD129" i="4"/>
  <c r="AD135" i="4"/>
  <c r="AD33" i="7"/>
  <c r="AC39" i="7"/>
  <c r="AC34" i="10"/>
  <c r="AC42" i="10" s="1"/>
  <c r="AM231" i="4"/>
  <c r="Z37" i="24" l="1"/>
  <c r="AB258" i="4" a="1"/>
  <c r="AB258" i="4" s="1"/>
  <c r="AB264" i="4" s="1"/>
  <c r="AB40" i="24"/>
  <c r="AA265" i="4"/>
  <c r="AB265" i="4" s="1"/>
  <c r="AA270" i="4"/>
  <c r="AP24" i="30"/>
  <c r="AD12" i="28"/>
  <c r="AP12" i="30" s="1"/>
  <c r="AP11" i="30"/>
  <c r="AD31" i="28"/>
  <c r="AP30" i="30"/>
  <c r="AA37" i="27"/>
  <c r="AA39" i="24"/>
  <c r="AA39" i="27"/>
  <c r="AA266" i="4"/>
  <c r="AC258" i="4" a="1"/>
  <c r="AC258" i="4" s="1"/>
  <c r="AB260" i="4"/>
  <c r="Z41" i="24"/>
  <c r="Y43" i="24"/>
  <c r="AB400" i="4"/>
  <c r="AA402" i="4"/>
  <c r="Z268" i="4"/>
  <c r="AB398" i="4"/>
  <c r="AB404" i="4"/>
  <c r="AB33" i="27"/>
  <c r="AC259" i="4" a="1"/>
  <c r="AC259" i="4" s="1"/>
  <c r="AC34" i="24" s="1"/>
  <c r="AB399" i="4"/>
  <c r="AB40" i="27"/>
  <c r="AA41" i="27"/>
  <c r="Z43" i="27"/>
  <c r="Z42" i="28"/>
  <c r="AB35" i="27"/>
  <c r="AB396" i="4"/>
  <c r="AA34" i="28"/>
  <c r="AA58" i="30" s="1"/>
  <c r="Z63" i="30"/>
  <c r="AC393" i="4" a="1"/>
  <c r="AC393" i="4" s="1"/>
  <c r="AC34" i="27" s="1"/>
  <c r="AC394" i="4"/>
  <c r="AC392" i="4" a="1"/>
  <c r="AC392" i="4" s="1"/>
  <c r="Y47" i="30"/>
  <c r="Y52" i="30" s="1"/>
  <c r="Y42" i="25"/>
  <c r="AA35" i="24"/>
  <c r="AA37" i="24" s="1"/>
  <c r="AA262" i="4"/>
  <c r="Z34" i="25"/>
  <c r="Z47" i="30" s="1"/>
  <c r="AD36" i="30"/>
  <c r="AD41" i="30" s="1"/>
  <c r="AD34" i="10"/>
  <c r="AD42" i="10" s="1"/>
  <c r="AN226" i="4"/>
  <c r="AD39" i="7"/>
  <c r="AF125" i="4"/>
  <c r="AG236" i="4"/>
  <c r="AF124" i="4"/>
  <c r="AF34" i="7" s="1"/>
  <c r="AF123" i="4"/>
  <c r="AD41" i="7"/>
  <c r="AC43" i="7"/>
  <c r="AE129" i="4"/>
  <c r="AE33" i="7"/>
  <c r="AE135" i="4"/>
  <c r="AE34" i="7"/>
  <c r="AE40" i="7" s="1"/>
  <c r="AE130" i="4"/>
  <c r="AD133" i="4"/>
  <c r="AE131" i="4"/>
  <c r="AE35" i="7"/>
  <c r="AE127" i="4"/>
  <c r="AD37" i="7"/>
  <c r="AN231" i="4"/>
  <c r="AB270" i="4" l="1"/>
  <c r="AB33" i="24"/>
  <c r="AB39" i="24" s="1"/>
  <c r="AC40" i="24"/>
  <c r="AA268" i="4"/>
  <c r="AB39" i="27"/>
  <c r="AB266" i="4"/>
  <c r="AB268" i="4" s="1"/>
  <c r="AA63" i="30"/>
  <c r="AB37" i="27"/>
  <c r="AA34" i="25"/>
  <c r="AA47" i="30" s="1"/>
  <c r="AC396" i="4"/>
  <c r="AC35" i="27"/>
  <c r="AB41" i="27"/>
  <c r="AA43" i="27"/>
  <c r="AC398" i="4"/>
  <c r="AD392" i="4" a="1"/>
  <c r="AD392" i="4" s="1"/>
  <c r="AD394" i="4"/>
  <c r="AD393" i="4" a="1"/>
  <c r="AD393" i="4" s="1"/>
  <c r="AD34" i="27" s="1"/>
  <c r="AC40" i="27"/>
  <c r="AC400" i="4"/>
  <c r="AB402" i="4"/>
  <c r="Z42" i="25"/>
  <c r="AC399" i="4"/>
  <c r="Z43" i="24"/>
  <c r="AA41" i="24"/>
  <c r="AC270" i="4"/>
  <c r="AC33" i="24"/>
  <c r="AB262" i="4"/>
  <c r="AB35" i="24"/>
  <c r="AC265" i="4"/>
  <c r="AC264" i="4"/>
  <c r="AC260" i="4"/>
  <c r="AD259" i="4" a="1"/>
  <c r="AD259" i="4" s="1"/>
  <c r="AD34" i="24" s="1"/>
  <c r="Z52" i="30"/>
  <c r="AC404" i="4"/>
  <c r="AC33" i="27"/>
  <c r="AA42" i="28"/>
  <c r="AB34" i="28"/>
  <c r="AB58" i="30" s="1"/>
  <c r="AE36" i="30"/>
  <c r="AE41" i="30" s="1"/>
  <c r="AE34" i="10"/>
  <c r="AE42" i="10" s="1"/>
  <c r="AF40" i="7"/>
  <c r="AF130" i="4"/>
  <c r="AG125" i="4"/>
  <c r="AG124" i="4"/>
  <c r="AG34" i="7" s="1"/>
  <c r="AH236" i="4"/>
  <c r="AG123" i="4"/>
  <c r="AE37" i="7"/>
  <c r="AF131" i="4"/>
  <c r="AE133" i="4"/>
  <c r="AE41" i="7"/>
  <c r="AD43" i="7"/>
  <c r="AF127" i="4"/>
  <c r="AF35" i="7"/>
  <c r="AF129" i="4"/>
  <c r="AF135" i="4"/>
  <c r="AF33" i="7"/>
  <c r="AE39" i="7"/>
  <c r="AO231" i="4"/>
  <c r="AB63" i="30" l="1"/>
  <c r="AB37" i="24"/>
  <c r="AD258" i="4" a="1"/>
  <c r="AD258" i="4" s="1"/>
  <c r="AD33" i="24" s="1"/>
  <c r="AC266" i="4"/>
  <c r="AC268" i="4" s="1"/>
  <c r="AA42" i="25"/>
  <c r="AB42" i="28"/>
  <c r="AC34" i="28"/>
  <c r="AC58" i="30" s="1"/>
  <c r="AC35" i="24"/>
  <c r="AC37" i="24" s="1"/>
  <c r="AC262" i="4"/>
  <c r="AD398" i="4"/>
  <c r="AD260" i="4"/>
  <c r="AE259" i="4" a="1"/>
  <c r="AE259" i="4" s="1"/>
  <c r="AE34" i="24" s="1"/>
  <c r="AD399" i="4"/>
  <c r="AC39" i="24"/>
  <c r="AD400" i="4"/>
  <c r="AC402" i="4"/>
  <c r="AB43" i="27"/>
  <c r="AC41" i="27"/>
  <c r="AD40" i="27"/>
  <c r="AC39" i="27"/>
  <c r="AB41" i="24"/>
  <c r="AA43" i="24"/>
  <c r="AC37" i="27"/>
  <c r="AD35" i="27"/>
  <c r="AD396" i="4"/>
  <c r="AD265" i="4"/>
  <c r="AB34" i="25"/>
  <c r="AB47" i="30" s="1"/>
  <c r="AE394" i="4"/>
  <c r="AE393" i="4" a="1"/>
  <c r="AE393" i="4" s="1"/>
  <c r="AE34" i="27" s="1"/>
  <c r="AE392" i="4" a="1"/>
  <c r="AE392" i="4" s="1"/>
  <c r="AA52" i="30"/>
  <c r="AD404" i="4"/>
  <c r="AD33" i="27"/>
  <c r="AD40" i="24"/>
  <c r="AF36" i="30"/>
  <c r="AF41" i="30" s="1"/>
  <c r="AG40" i="7"/>
  <c r="AF34" i="10"/>
  <c r="AF42" i="10" s="1"/>
  <c r="AG131" i="4"/>
  <c r="AF133" i="4"/>
  <c r="AG129" i="4"/>
  <c r="AE43" i="7"/>
  <c r="AF41" i="7"/>
  <c r="AF39" i="7"/>
  <c r="AF37" i="7"/>
  <c r="AI236" i="4"/>
  <c r="AH125" i="4"/>
  <c r="AH124" i="4"/>
  <c r="AH34" i="7" s="1"/>
  <c r="AH123" i="4"/>
  <c r="AG35" i="7"/>
  <c r="AG127" i="4"/>
  <c r="AG135" i="4"/>
  <c r="AG33" i="7"/>
  <c r="AG130" i="4"/>
  <c r="AC63" i="30" l="1"/>
  <c r="AE258" i="4" a="1"/>
  <c r="AE258" i="4" s="1"/>
  <c r="AE270" i="4" s="1"/>
  <c r="AH40" i="7"/>
  <c r="AD270" i="4"/>
  <c r="AD264" i="4"/>
  <c r="AC34" i="25"/>
  <c r="AC47" i="30" s="1"/>
  <c r="AC42" i="28"/>
  <c r="AD34" i="28"/>
  <c r="AD58" i="30" s="1"/>
  <c r="AG36" i="30"/>
  <c r="AG41" i="30" s="1"/>
  <c r="AB52" i="30"/>
  <c r="AD37" i="27"/>
  <c r="AD39" i="24"/>
  <c r="AE265" i="4"/>
  <c r="AE399" i="4"/>
  <c r="AB43" i="24"/>
  <c r="AC41" i="24"/>
  <c r="AE260" i="4"/>
  <c r="AF259" i="4" a="1"/>
  <c r="AF259" i="4" s="1"/>
  <c r="AF34" i="24" s="1"/>
  <c r="AE400" i="4"/>
  <c r="AD402" i="4"/>
  <c r="AD35" i="24"/>
  <c r="AD37" i="24" s="1"/>
  <c r="AD262" i="4"/>
  <c r="AE33" i="27"/>
  <c r="AE404" i="4"/>
  <c r="AD39" i="27"/>
  <c r="AE398" i="4"/>
  <c r="AE40" i="27"/>
  <c r="AB42" i="25"/>
  <c r="AD266" i="4"/>
  <c r="AF392" i="4" a="1"/>
  <c r="AF392" i="4" s="1"/>
  <c r="AF393" i="4" a="1"/>
  <c r="AF393" i="4" s="1"/>
  <c r="AF34" i="27" s="1"/>
  <c r="AF394" i="4"/>
  <c r="AE35" i="27"/>
  <c r="AE396" i="4"/>
  <c r="AE40" i="24"/>
  <c r="AC43" i="27"/>
  <c r="AD41" i="27"/>
  <c r="AG34" i="10"/>
  <c r="AG42" i="10" s="1"/>
  <c r="AH130" i="4"/>
  <c r="AG37" i="7"/>
  <c r="AI124" i="4"/>
  <c r="AI34" i="7" s="1"/>
  <c r="AI40" i="7" s="1"/>
  <c r="AJ236" i="4"/>
  <c r="AI125" i="4"/>
  <c r="AI123" i="4"/>
  <c r="AH129" i="4"/>
  <c r="AG39" i="7"/>
  <c r="AH135" i="4"/>
  <c r="AH33" i="7"/>
  <c r="AH35" i="7"/>
  <c r="AH127" i="4"/>
  <c r="AG41" i="7"/>
  <c r="AF43" i="7"/>
  <c r="AG133" i="4"/>
  <c r="AH131" i="4"/>
  <c r="AD63" i="30" l="1"/>
  <c r="AF258" i="4" a="1"/>
  <c r="AF258" i="4" s="1"/>
  <c r="AF33" i="24" s="1"/>
  <c r="AE33" i="24"/>
  <c r="AE39" i="24" s="1"/>
  <c r="AE264" i="4"/>
  <c r="AF40" i="24"/>
  <c r="AC42" i="25"/>
  <c r="AC52" i="30"/>
  <c r="AD42" i="28"/>
  <c r="AE37" i="27"/>
  <c r="AE266" i="4"/>
  <c r="AD34" i="25"/>
  <c r="AD47" i="30" s="1"/>
  <c r="AE39" i="27"/>
  <c r="AF33" i="27"/>
  <c r="AF404" i="4"/>
  <c r="AF260" i="4"/>
  <c r="AG258" i="4" a="1"/>
  <c r="AG258" i="4" s="1"/>
  <c r="AE35" i="24"/>
  <c r="AE262" i="4"/>
  <c r="AC43" i="24"/>
  <c r="AD41" i="24"/>
  <c r="AE34" i="28"/>
  <c r="AE58" i="30" s="1"/>
  <c r="AD43" i="27"/>
  <c r="AE41" i="27"/>
  <c r="AF399" i="4"/>
  <c r="AG394" i="4"/>
  <c r="AG393" i="4" a="1"/>
  <c r="AG393" i="4" s="1"/>
  <c r="AG34" i="27" s="1"/>
  <c r="AG392" i="4" a="1"/>
  <c r="AG392" i="4" s="1"/>
  <c r="AF265" i="4"/>
  <c r="AF35" i="27"/>
  <c r="AF396" i="4"/>
  <c r="AF40" i="27"/>
  <c r="AD268" i="4"/>
  <c r="AF398" i="4"/>
  <c r="AF400" i="4"/>
  <c r="AE402" i="4"/>
  <c r="AH36" i="30"/>
  <c r="AH41" i="30" s="1"/>
  <c r="AH37" i="7"/>
  <c r="AH39" i="7"/>
  <c r="AI129" i="4"/>
  <c r="AI131" i="4"/>
  <c r="AH133" i="4"/>
  <c r="AK236" i="4"/>
  <c r="AJ125" i="4"/>
  <c r="AJ123" i="4"/>
  <c r="AJ124" i="4"/>
  <c r="AJ34" i="7" s="1"/>
  <c r="AJ40" i="7" s="1"/>
  <c r="AH34" i="10"/>
  <c r="AH42" i="10" s="1"/>
  <c r="AI33" i="7"/>
  <c r="AI135" i="4"/>
  <c r="AH41" i="7"/>
  <c r="AG43" i="7"/>
  <c r="AI35" i="7"/>
  <c r="AI127" i="4"/>
  <c r="AI130" i="4"/>
  <c r="AE63" i="30" l="1"/>
  <c r="AF270" i="4"/>
  <c r="AF264" i="4"/>
  <c r="AG264" i="4" s="1"/>
  <c r="AE37" i="24"/>
  <c r="AE268" i="4"/>
  <c r="AD52" i="30"/>
  <c r="AF37" i="27"/>
  <c r="AD42" i="25"/>
  <c r="AF266" i="4"/>
  <c r="AG259" i="4" a="1"/>
  <c r="AG259" i="4" s="1"/>
  <c r="AG34" i="24" s="1"/>
  <c r="AG40" i="24" s="1"/>
  <c r="AF39" i="24"/>
  <c r="AF39" i="27"/>
  <c r="AG398" i="4"/>
  <c r="AG399" i="4"/>
  <c r="AE41" i="24"/>
  <c r="AD43" i="24"/>
  <c r="AG33" i="24"/>
  <c r="AH258" i="4" a="1"/>
  <c r="AH258" i="4" s="1"/>
  <c r="AG260" i="4"/>
  <c r="AG400" i="4"/>
  <c r="AF402" i="4"/>
  <c r="AH394" i="4"/>
  <c r="AH393" i="4" a="1"/>
  <c r="AH393" i="4" s="1"/>
  <c r="AH34" i="27" s="1"/>
  <c r="AH392" i="4" a="1"/>
  <c r="AH392" i="4" s="1"/>
  <c r="AH259" i="4" a="1"/>
  <c r="AH259" i="4" s="1"/>
  <c r="AE34" i="25"/>
  <c r="AE47" i="30" s="1"/>
  <c r="AF35" i="24"/>
  <c r="AF37" i="24" s="1"/>
  <c r="AF262" i="4"/>
  <c r="AG33" i="27"/>
  <c r="AG404" i="4"/>
  <c r="AE43" i="27"/>
  <c r="AF41" i="27"/>
  <c r="AF34" i="28"/>
  <c r="AF58" i="30" s="1"/>
  <c r="AG40" i="27"/>
  <c r="AG35" i="27"/>
  <c r="AG396" i="4"/>
  <c r="AE42" i="28"/>
  <c r="AI36" i="30"/>
  <c r="AI41" i="30" s="1"/>
  <c r="AI37" i="7"/>
  <c r="AJ130" i="4"/>
  <c r="AI41" i="7"/>
  <c r="AH43" i="7"/>
  <c r="AK125" i="4"/>
  <c r="AK124" i="4"/>
  <c r="AK34" i="7" s="1"/>
  <c r="AK40" i="7" s="1"/>
  <c r="AL236" i="4"/>
  <c r="AK123" i="4"/>
  <c r="AJ33" i="7"/>
  <c r="AJ135" i="4"/>
  <c r="AJ131" i="4"/>
  <c r="AI133" i="4"/>
  <c r="AI39" i="7"/>
  <c r="AI34" i="10"/>
  <c r="AI42" i="10" s="1"/>
  <c r="AJ127" i="4"/>
  <c r="AJ35" i="7"/>
  <c r="AJ129" i="4"/>
  <c r="AF63" i="30" l="1"/>
  <c r="AF268" i="4"/>
  <c r="AE52" i="30"/>
  <c r="AG266" i="4"/>
  <c r="AG39" i="24"/>
  <c r="AG34" i="28"/>
  <c r="AG58" i="30" s="1"/>
  <c r="AG265" i="4"/>
  <c r="AF34" i="25"/>
  <c r="AF47" i="30" s="1"/>
  <c r="AG270" i="4"/>
  <c r="AJ36" i="30"/>
  <c r="AJ41" i="30" s="1"/>
  <c r="AH40" i="27"/>
  <c r="AI394" i="4"/>
  <c r="AI392" i="4" a="1"/>
  <c r="AI392" i="4" s="1"/>
  <c r="AI393" i="4" a="1"/>
  <c r="AI393" i="4" s="1"/>
  <c r="AI34" i="27" s="1"/>
  <c r="AH33" i="24"/>
  <c r="AH270" i="4"/>
  <c r="AH400" i="4"/>
  <c r="AG402" i="4"/>
  <c r="AF41" i="24"/>
  <c r="AE43" i="24"/>
  <c r="AH34" i="24"/>
  <c r="AH40" i="24" s="1"/>
  <c r="AF42" i="28"/>
  <c r="AG41" i="27"/>
  <c r="AF43" i="27"/>
  <c r="AH264" i="4"/>
  <c r="AI258" i="4" a="1"/>
  <c r="AI258" i="4" s="1"/>
  <c r="AG35" i="24"/>
  <c r="AG37" i="24" s="1"/>
  <c r="AG262" i="4"/>
  <c r="AE42" i="25"/>
  <c r="AH33" i="27"/>
  <c r="AH404" i="4"/>
  <c r="AH260" i="4"/>
  <c r="AH399" i="4"/>
  <c r="AH398" i="4"/>
  <c r="AG37" i="27"/>
  <c r="AH35" i="27"/>
  <c r="AH396" i="4"/>
  <c r="AG39" i="27"/>
  <c r="AJ39" i="7"/>
  <c r="AJ37" i="7"/>
  <c r="AK129" i="4"/>
  <c r="AJ34" i="10"/>
  <c r="AJ42" i="10" s="1"/>
  <c r="AK127" i="4"/>
  <c r="AK35" i="7"/>
  <c r="AK135" i="4"/>
  <c r="AK33" i="7"/>
  <c r="AK131" i="4"/>
  <c r="AJ133" i="4"/>
  <c r="AL125" i="4"/>
  <c r="AL124" i="4"/>
  <c r="AL34" i="7" s="1"/>
  <c r="AL40" i="7" s="1"/>
  <c r="AM236" i="4"/>
  <c r="AL123" i="4"/>
  <c r="AI43" i="7"/>
  <c r="AJ41" i="7"/>
  <c r="AK130" i="4"/>
  <c r="AG63" i="30" l="1"/>
  <c r="AF52" i="30"/>
  <c r="AG268" i="4"/>
  <c r="AG42" i="28"/>
  <c r="AH265" i="4"/>
  <c r="AG34" i="25"/>
  <c r="AG47" i="30" s="1"/>
  <c r="AF42" i="25"/>
  <c r="AH37" i="27"/>
  <c r="AK36" i="30"/>
  <c r="AK41" i="30" s="1"/>
  <c r="AH39" i="27"/>
  <c r="AI33" i="24"/>
  <c r="AH262" i="4"/>
  <c r="AH35" i="24"/>
  <c r="AH37" i="24" s="1"/>
  <c r="AF43" i="24"/>
  <c r="AG41" i="24"/>
  <c r="AH266" i="4"/>
  <c r="AH34" i="28"/>
  <c r="AH58" i="30" s="1"/>
  <c r="AI400" i="4"/>
  <c r="AH402" i="4"/>
  <c r="AJ394" i="4"/>
  <c r="AJ392" i="4" a="1"/>
  <c r="AJ392" i="4" s="1"/>
  <c r="AJ393" i="4" a="1"/>
  <c r="AJ393" i="4" s="1"/>
  <c r="AJ34" i="27" s="1"/>
  <c r="AI264" i="4"/>
  <c r="AI404" i="4"/>
  <c r="AI33" i="27"/>
  <c r="AG43" i="27"/>
  <c r="AH41" i="27"/>
  <c r="AH39" i="24"/>
  <c r="AI35" i="27"/>
  <c r="AI396" i="4"/>
  <c r="AI260" i="4"/>
  <c r="AJ259" i="4" a="1"/>
  <c r="AJ259" i="4" s="1"/>
  <c r="AJ34" i="24" s="1"/>
  <c r="AI398" i="4"/>
  <c r="AI40" i="27"/>
  <c r="AI399" i="4"/>
  <c r="AI259" i="4" a="1"/>
  <c r="AI259" i="4" s="1"/>
  <c r="AI34" i="24" s="1"/>
  <c r="AI40" i="24" s="1"/>
  <c r="AL130" i="4"/>
  <c r="AM124" i="4"/>
  <c r="AM34" i="7" s="1"/>
  <c r="AM40" i="7" s="1"/>
  <c r="AN236" i="4"/>
  <c r="AM125" i="4"/>
  <c r="AM123" i="4"/>
  <c r="AL131" i="4"/>
  <c r="AK133" i="4"/>
  <c r="AK39" i="7"/>
  <c r="AK34" i="10"/>
  <c r="AK42" i="10" s="1"/>
  <c r="AK41" i="7"/>
  <c r="AJ43" i="7"/>
  <c r="AL127" i="4"/>
  <c r="AL35" i="7"/>
  <c r="AL129" i="4"/>
  <c r="AL135" i="4"/>
  <c r="AL33" i="7"/>
  <c r="AK37" i="7"/>
  <c r="AH63" i="30" l="1"/>
  <c r="AG52" i="30"/>
  <c r="AG42" i="25"/>
  <c r="AI39" i="24"/>
  <c r="AH42" i="28"/>
  <c r="AH34" i="25"/>
  <c r="AH47" i="30" s="1"/>
  <c r="AI37" i="27"/>
  <c r="AJ399" i="4"/>
  <c r="AJ40" i="27"/>
  <c r="AJ40" i="24"/>
  <c r="AJ398" i="4"/>
  <c r="AI41" i="27"/>
  <c r="AH43" i="27"/>
  <c r="AJ35" i="27"/>
  <c r="AJ396" i="4"/>
  <c r="AJ260" i="4"/>
  <c r="AK259" i="4" a="1"/>
  <c r="AK259" i="4" s="1"/>
  <c r="AK34" i="24" s="1"/>
  <c r="AK392" i="4" a="1"/>
  <c r="AK392" i="4" s="1"/>
  <c r="AK393" i="4" a="1"/>
  <c r="AK393" i="4" s="1"/>
  <c r="AK34" i="27" s="1"/>
  <c r="AK394" i="4"/>
  <c r="AJ258" i="4" a="1"/>
  <c r="AJ258" i="4" s="1"/>
  <c r="AJ264" i="4" s="1"/>
  <c r="AL36" i="30"/>
  <c r="AL41" i="30" s="1"/>
  <c r="AI35" i="24"/>
  <c r="AI37" i="24" s="1"/>
  <c r="AI262" i="4"/>
  <c r="AI34" i="28"/>
  <c r="AI58" i="30" s="1"/>
  <c r="AJ400" i="4"/>
  <c r="AI402" i="4"/>
  <c r="AI265" i="4"/>
  <c r="AJ265" i="4" s="1"/>
  <c r="AH268" i="4"/>
  <c r="AI266" i="4"/>
  <c r="AI270" i="4"/>
  <c r="AG43" i="24"/>
  <c r="AH41" i="24"/>
  <c r="AJ33" i="27"/>
  <c r="AJ404" i="4"/>
  <c r="AI39" i="27"/>
  <c r="AL37" i="7"/>
  <c r="AM129" i="4"/>
  <c r="AL34" i="10"/>
  <c r="AL42" i="10" s="1"/>
  <c r="AL39" i="7"/>
  <c r="AM35" i="7"/>
  <c r="AM127" i="4"/>
  <c r="AO236" i="4"/>
  <c r="AN123" i="4"/>
  <c r="AN125" i="4"/>
  <c r="AN124" i="4"/>
  <c r="AN34" i="7" s="1"/>
  <c r="AN40" i="7" s="1"/>
  <c r="AL41" i="7"/>
  <c r="AK43" i="7"/>
  <c r="AM131" i="4"/>
  <c r="AL133" i="4"/>
  <c r="AM33" i="7"/>
  <c r="AM135" i="4"/>
  <c r="AM130" i="4"/>
  <c r="AI63" i="30" l="1"/>
  <c r="AK258" i="4" a="1"/>
  <c r="AK258" i="4" s="1"/>
  <c r="AK264" i="4" s="1"/>
  <c r="AH52" i="30"/>
  <c r="AK40" i="27"/>
  <c r="AJ34" i="28"/>
  <c r="AJ58" i="30" s="1"/>
  <c r="AH42" i="25"/>
  <c r="AI34" i="25"/>
  <c r="AI47" i="30" s="1"/>
  <c r="AI42" i="28"/>
  <c r="AI268" i="4"/>
  <c r="AJ266" i="4"/>
  <c r="AJ268" i="4" s="1"/>
  <c r="AJ33" i="24"/>
  <c r="AJ270" i="4"/>
  <c r="AJ37" i="27"/>
  <c r="AL392" i="4" a="1"/>
  <c r="AL392" i="4" s="1"/>
  <c r="AL394" i="4"/>
  <c r="AL393" i="4" a="1"/>
  <c r="AL393" i="4" s="1"/>
  <c r="AL34" i="27" s="1"/>
  <c r="AK398" i="4"/>
  <c r="AI41" i="24"/>
  <c r="AH43" i="24"/>
  <c r="AK33" i="27"/>
  <c r="AK404" i="4"/>
  <c r="AJ41" i="27"/>
  <c r="AI43" i="27"/>
  <c r="AK265" i="4"/>
  <c r="AK260" i="4"/>
  <c r="AK399" i="4"/>
  <c r="AM36" i="30"/>
  <c r="AM41" i="30" s="1"/>
  <c r="AJ35" i="24"/>
  <c r="AJ262" i="4"/>
  <c r="AK396" i="4"/>
  <c r="AK35" i="27"/>
  <c r="AL259" i="4" a="1"/>
  <c r="AL259" i="4" s="1"/>
  <c r="AL34" i="24" s="1"/>
  <c r="AL258" i="4" a="1"/>
  <c r="AL258" i="4" s="1"/>
  <c r="AJ39" i="27"/>
  <c r="AJ402" i="4"/>
  <c r="AK400" i="4"/>
  <c r="AK40" i="24"/>
  <c r="AM34" i="10"/>
  <c r="AM42" i="10" s="1"/>
  <c r="AN131" i="4"/>
  <c r="AM133" i="4"/>
  <c r="AN35" i="7"/>
  <c r="AN127" i="4"/>
  <c r="AM37" i="7"/>
  <c r="AN130" i="4"/>
  <c r="AN129" i="4"/>
  <c r="AN33" i="7"/>
  <c r="AN135" i="4"/>
  <c r="AM39" i="7"/>
  <c r="AL43" i="7"/>
  <c r="AM41" i="7"/>
  <c r="AP236" i="4"/>
  <c r="AO125" i="4"/>
  <c r="AO123" i="4"/>
  <c r="AO124" i="4"/>
  <c r="AO34" i="7" s="1"/>
  <c r="AO40" i="7" s="1"/>
  <c r="AJ42" i="28" l="1"/>
  <c r="AJ63" i="30"/>
  <c r="AK33" i="24"/>
  <c r="AK270" i="4"/>
  <c r="AI42" i="25"/>
  <c r="AL40" i="24"/>
  <c r="AL40" i="27"/>
  <c r="AI52" i="30"/>
  <c r="AJ37" i="24"/>
  <c r="AK37" i="27"/>
  <c r="AN36" i="30"/>
  <c r="AN41" i="30" s="1"/>
  <c r="AL33" i="27"/>
  <c r="AL404" i="4"/>
  <c r="AM258" i="4" a="1"/>
  <c r="AM258" i="4" s="1"/>
  <c r="AL399" i="4"/>
  <c r="AL260" i="4"/>
  <c r="AM259" i="4" a="1"/>
  <c r="AM259" i="4" s="1"/>
  <c r="AM34" i="24" s="1"/>
  <c r="AM392" i="4" a="1"/>
  <c r="AM392" i="4" s="1"/>
  <c r="AM393" i="4" a="1"/>
  <c r="AM393" i="4" s="1"/>
  <c r="AM34" i="27" s="1"/>
  <c r="AM394" i="4"/>
  <c r="AL400" i="4"/>
  <c r="AK402" i="4"/>
  <c r="AL264" i="4"/>
  <c r="AL265" i="4"/>
  <c r="AL33" i="24"/>
  <c r="AL270" i="4"/>
  <c r="AK35" i="24"/>
  <c r="AK262" i="4"/>
  <c r="AI43" i="24"/>
  <c r="AJ41" i="24"/>
  <c r="AJ34" i="25"/>
  <c r="AJ47" i="30" s="1"/>
  <c r="AJ39" i="24"/>
  <c r="AK41" i="27"/>
  <c r="AJ43" i="27"/>
  <c r="AL398" i="4"/>
  <c r="AK266" i="4"/>
  <c r="AK39" i="27"/>
  <c r="AK34" i="28"/>
  <c r="AL35" i="27"/>
  <c r="AL396" i="4"/>
  <c r="AN34" i="10"/>
  <c r="AN42" i="10" s="1"/>
  <c r="AN41" i="7"/>
  <c r="AM43" i="7"/>
  <c r="AO129" i="4"/>
  <c r="AN37" i="7"/>
  <c r="AN39" i="7"/>
  <c r="AO130" i="4"/>
  <c r="AO135" i="4"/>
  <c r="AO33" i="7"/>
  <c r="AO127" i="4"/>
  <c r="AO35" i="7"/>
  <c r="AP125" i="4"/>
  <c r="AP123" i="4"/>
  <c r="AP124" i="4"/>
  <c r="AP34" i="7" s="1"/>
  <c r="AP40" i="7" s="1"/>
  <c r="AN133" i="4"/>
  <c r="AO131" i="4"/>
  <c r="AM40" i="27" l="1"/>
  <c r="AK39" i="24"/>
  <c r="AL39" i="24" s="1"/>
  <c r="AK37" i="24"/>
  <c r="AM40" i="24"/>
  <c r="AL39" i="27"/>
  <c r="AJ52" i="30"/>
  <c r="AL37" i="27"/>
  <c r="AM398" i="4"/>
  <c r="AK43" i="27"/>
  <c r="AL41" i="27"/>
  <c r="AK34" i="25"/>
  <c r="AK47" i="30" s="1"/>
  <c r="AJ42" i="25"/>
  <c r="AM35" i="27"/>
  <c r="AM396" i="4"/>
  <c r="AK268" i="4"/>
  <c r="AL266" i="4"/>
  <c r="AM400" i="4"/>
  <c r="AL402" i="4"/>
  <c r="AM399" i="4"/>
  <c r="AM270" i="4"/>
  <c r="AM33" i="24"/>
  <c r="AN259" i="4" a="1"/>
  <c r="AN259" i="4" s="1"/>
  <c r="AN34" i="24" s="1"/>
  <c r="AN393" i="4" a="1"/>
  <c r="AN393" i="4" s="1"/>
  <c r="AN34" i="27" s="1"/>
  <c r="AN392" i="4" a="1"/>
  <c r="AN392" i="4" s="1"/>
  <c r="AN394" i="4"/>
  <c r="AM33" i="27"/>
  <c r="AM404" i="4"/>
  <c r="AM265" i="4"/>
  <c r="AM260" i="4"/>
  <c r="AN258" i="4" a="1"/>
  <c r="AN258" i="4" s="1"/>
  <c r="AL34" i="28"/>
  <c r="AL58" i="30" s="1"/>
  <c r="AK58" i="30"/>
  <c r="AK63" i="30" s="1"/>
  <c r="AK42" i="28"/>
  <c r="AJ43" i="24"/>
  <c r="AK41" i="24"/>
  <c r="AM264" i="4"/>
  <c r="AL35" i="24"/>
  <c r="AL37" i="24" s="1"/>
  <c r="AL262" i="4"/>
  <c r="AE13" i="10"/>
  <c r="AE28" i="10" s="1"/>
  <c r="AF28" i="10" s="1"/>
  <c r="AE13" i="30"/>
  <c r="AE28" i="30" s="1"/>
  <c r="AF28" i="30" s="1"/>
  <c r="AO36" i="30"/>
  <c r="AO41" i="30" s="1"/>
  <c r="AO34" i="10"/>
  <c r="AO42" i="10" s="1"/>
  <c r="AP135" i="4"/>
  <c r="AR135" i="4" s="1"/>
  <c r="AP33" i="7"/>
  <c r="AP131" i="4"/>
  <c r="AO133" i="4"/>
  <c r="AP35" i="7"/>
  <c r="AP127" i="4"/>
  <c r="AP129" i="4"/>
  <c r="AR129" i="4" s="1"/>
  <c r="AO37" i="7"/>
  <c r="AP130" i="4"/>
  <c r="AR130" i="4" s="1"/>
  <c r="AO39" i="7"/>
  <c r="AN43" i="7"/>
  <c r="AO41" i="7"/>
  <c r="AN40" i="27" l="1"/>
  <c r="AN40" i="24"/>
  <c r="AK52" i="30"/>
  <c r="AM34" i="28"/>
  <c r="AM58" i="30" s="1"/>
  <c r="AL63" i="30"/>
  <c r="AN399" i="4"/>
  <c r="AM39" i="27"/>
  <c r="AN404" i="4"/>
  <c r="AN33" i="27"/>
  <c r="AN400" i="4"/>
  <c r="AM402" i="4"/>
  <c r="AM39" i="24"/>
  <c r="AN33" i="24"/>
  <c r="AN270" i="4"/>
  <c r="AL268" i="4"/>
  <c r="AM266" i="4"/>
  <c r="AL34" i="25"/>
  <c r="AL47" i="30" s="1"/>
  <c r="AM41" i="27"/>
  <c r="AL43" i="27"/>
  <c r="AN260" i="4"/>
  <c r="AO259" i="4" a="1"/>
  <c r="AO259" i="4" s="1"/>
  <c r="AO34" i="24" s="1"/>
  <c r="AN264" i="4"/>
  <c r="AN265" i="4"/>
  <c r="AK43" i="24"/>
  <c r="AL41" i="24"/>
  <c r="AN396" i="4"/>
  <c r="AN35" i="27"/>
  <c r="AM35" i="24"/>
  <c r="AM37" i="24" s="1"/>
  <c r="AM262" i="4"/>
  <c r="AM37" i="27"/>
  <c r="AL42" i="28"/>
  <c r="AO392" i="4" a="1"/>
  <c r="AO392" i="4" s="1"/>
  <c r="AO393" i="4" a="1"/>
  <c r="AO393" i="4" s="1"/>
  <c r="AO34" i="27" s="1"/>
  <c r="AO394" i="4"/>
  <c r="AK42" i="25"/>
  <c r="AN398" i="4"/>
  <c r="AP36" i="30"/>
  <c r="AP41" i="30" s="1"/>
  <c r="AP39" i="7"/>
  <c r="AP37" i="7"/>
  <c r="AO43" i="7"/>
  <c r="AP41" i="7"/>
  <c r="AE15" i="30" s="1"/>
  <c r="AE30" i="30" s="1"/>
  <c r="AF30" i="30" s="1"/>
  <c r="AR131" i="4"/>
  <c r="AR132" i="4" s="1"/>
  <c r="AP133" i="4"/>
  <c r="AP34" i="10"/>
  <c r="AP42" i="10" s="1"/>
  <c r="AO40" i="27" l="1"/>
  <c r="AO258" i="4" a="1"/>
  <c r="AO258" i="4" s="1"/>
  <c r="AO264" i="4" s="1"/>
  <c r="AO40" i="24"/>
  <c r="AL52" i="30"/>
  <c r="AM42" i="28"/>
  <c r="AM63" i="30"/>
  <c r="AM34" i="25"/>
  <c r="AM47" i="30" s="1"/>
  <c r="AN34" i="28"/>
  <c r="AN58" i="30" s="1"/>
  <c r="AN41" i="27"/>
  <c r="AM43" i="27"/>
  <c r="AO400" i="4"/>
  <c r="AN402" i="4"/>
  <c r="AL42" i="25"/>
  <c r="AM268" i="4"/>
  <c r="AN266" i="4"/>
  <c r="AO398" i="4"/>
  <c r="AO396" i="4"/>
  <c r="AO35" i="27"/>
  <c r="AO265" i="4"/>
  <c r="AN39" i="27"/>
  <c r="AL43" i="24"/>
  <c r="AM41" i="24"/>
  <c r="AP393" i="4" a="1"/>
  <c r="AP393" i="4" s="1"/>
  <c r="AP34" i="27" s="1"/>
  <c r="AP392" i="4" a="1"/>
  <c r="AP392" i="4" s="1"/>
  <c r="AP394" i="4"/>
  <c r="AN37" i="27"/>
  <c r="AO260" i="4"/>
  <c r="AO33" i="27"/>
  <c r="AO404" i="4"/>
  <c r="AN35" i="24"/>
  <c r="AN37" i="24" s="1"/>
  <c r="AN262" i="4"/>
  <c r="AN39" i="24"/>
  <c r="AO399" i="4"/>
  <c r="AE9" i="30"/>
  <c r="AE11" i="30" s="1"/>
  <c r="AE12" i="30" s="1"/>
  <c r="AE24" i="30"/>
  <c r="AE14" i="10"/>
  <c r="AE29" i="10" s="1"/>
  <c r="AF29" i="10" s="1"/>
  <c r="AE14" i="30"/>
  <c r="AE29" i="30" s="1"/>
  <c r="AF29" i="30" s="1"/>
  <c r="AE15" i="10"/>
  <c r="AE30" i="10" s="1"/>
  <c r="AP43" i="7"/>
  <c r="AE24" i="10"/>
  <c r="AE9" i="10"/>
  <c r="AE11" i="10" s="1"/>
  <c r="AE12" i="10" s="1"/>
  <c r="AP40" i="27" l="1"/>
  <c r="AE13" i="28" s="1"/>
  <c r="AE28" i="28" s="1"/>
  <c r="AQ28" i="30" s="1"/>
  <c r="AO33" i="24"/>
  <c r="AO39" i="24" s="1"/>
  <c r="AO270" i="4"/>
  <c r="AM52" i="30"/>
  <c r="AN63" i="30"/>
  <c r="AM42" i="25"/>
  <c r="AO39" i="27"/>
  <c r="AN42" i="28"/>
  <c r="AO34" i="28"/>
  <c r="AO58" i="30" s="1"/>
  <c r="AP399" i="4"/>
  <c r="AR399" i="4" s="1"/>
  <c r="AO262" i="4"/>
  <c r="AO35" i="24"/>
  <c r="AN268" i="4"/>
  <c r="AO266" i="4"/>
  <c r="AP33" i="27"/>
  <c r="AP404" i="4"/>
  <c r="AR404" i="4" s="1"/>
  <c r="AO402" i="4"/>
  <c r="AP400" i="4"/>
  <c r="AN41" i="24"/>
  <c r="AM43" i="24"/>
  <c r="AO37" i="27"/>
  <c r="AN34" i="25"/>
  <c r="AN47" i="30" s="1"/>
  <c r="AN43" i="27"/>
  <c r="AO41" i="27"/>
  <c r="AP35" i="27"/>
  <c r="AP396" i="4"/>
  <c r="AP258" i="4" a="1"/>
  <c r="AP258" i="4" s="1"/>
  <c r="AP264" i="4" s="1"/>
  <c r="AR264" i="4" s="1"/>
  <c r="AP259" i="4" a="1"/>
  <c r="AP259" i="4" s="1"/>
  <c r="AP34" i="24" s="1"/>
  <c r="AP40" i="24" s="1"/>
  <c r="AE13" i="25" s="1"/>
  <c r="AK13" i="30" s="1"/>
  <c r="AP260" i="4"/>
  <c r="AP398" i="4"/>
  <c r="AR398" i="4" s="1"/>
  <c r="AF24" i="30"/>
  <c r="AE26" i="30"/>
  <c r="AF26" i="30" s="1"/>
  <c r="AF30" i="10"/>
  <c r="AE31" i="10"/>
  <c r="AF24" i="10"/>
  <c r="AE26" i="10"/>
  <c r="AF26" i="10" s="1"/>
  <c r="AQ13" i="30" l="1"/>
  <c r="AO37" i="24"/>
  <c r="AN52" i="30"/>
  <c r="AO63" i="30"/>
  <c r="AO42" i="28"/>
  <c r="AP39" i="27"/>
  <c r="AE14" i="28" s="1"/>
  <c r="AE29" i="28" s="1"/>
  <c r="AF28" i="28"/>
  <c r="AR28" i="30" s="1"/>
  <c r="AO34" i="25"/>
  <c r="AO47" i="30" s="1"/>
  <c r="AP37" i="27"/>
  <c r="AN43" i="24"/>
  <c r="AO41" i="24"/>
  <c r="AO268" i="4"/>
  <c r="AP266" i="4"/>
  <c r="AP41" i="27"/>
  <c r="AO43" i="27"/>
  <c r="AE28" i="25"/>
  <c r="AK28" i="30" s="1"/>
  <c r="AR400" i="4"/>
  <c r="AR401" i="4" s="1"/>
  <c r="AP402" i="4"/>
  <c r="AP35" i="24"/>
  <c r="AP262" i="4"/>
  <c r="AP265" i="4"/>
  <c r="AR265" i="4" s="1"/>
  <c r="AN42" i="25"/>
  <c r="AP270" i="4"/>
  <c r="AR270" i="4" s="1"/>
  <c r="AP33" i="24"/>
  <c r="AP34" i="28"/>
  <c r="AQ14" i="30" l="1"/>
  <c r="AO42" i="25"/>
  <c r="AO52" i="30"/>
  <c r="AF28" i="25"/>
  <c r="AL28" i="30" s="1"/>
  <c r="AP37" i="24"/>
  <c r="AQ29" i="30"/>
  <c r="AF29" i="28"/>
  <c r="AR29" i="30" s="1"/>
  <c r="AP43" i="27"/>
  <c r="AE15" i="28"/>
  <c r="AR266" i="4"/>
  <c r="AR267" i="4" s="1"/>
  <c r="AP268" i="4"/>
  <c r="AP41" i="24"/>
  <c r="AO43" i="24"/>
  <c r="AP58" i="30"/>
  <c r="AP63" i="30" s="1"/>
  <c r="AP42" i="28"/>
  <c r="AP34" i="25"/>
  <c r="AP47" i="30" s="1"/>
  <c r="AP39" i="24"/>
  <c r="AE14" i="25" s="1"/>
  <c r="AP52" i="30" l="1"/>
  <c r="AP42" i="25"/>
  <c r="AE24" i="25" s="1"/>
  <c r="AP43" i="24"/>
  <c r="AE15" i="25"/>
  <c r="AK14" i="30"/>
  <c r="AE29" i="25"/>
  <c r="AE30" i="28"/>
  <c r="AQ15" i="30"/>
  <c r="AE9" i="28"/>
  <c r="AE24" i="28"/>
  <c r="AE9" i="25" l="1"/>
  <c r="AE11" i="25" s="1"/>
  <c r="AK29" i="30"/>
  <c r="AF29" i="25"/>
  <c r="AL29" i="30" s="1"/>
  <c r="AE30" i="25"/>
  <c r="AK15" i="30"/>
  <c r="AQ30" i="30"/>
  <c r="AF30" i="28"/>
  <c r="AR30" i="30" s="1"/>
  <c r="AE31" i="28"/>
  <c r="AF24" i="28"/>
  <c r="AR24" i="30" s="1"/>
  <c r="AE26" i="28"/>
  <c r="AQ24" i="30"/>
  <c r="AQ9" i="30"/>
  <c r="AE11" i="28"/>
  <c r="AK24" i="30"/>
  <c r="AE26" i="25"/>
  <c r="AF24" i="25"/>
  <c r="AL24" i="30" s="1"/>
  <c r="AK9" i="30" l="1"/>
  <c r="AF30" i="25"/>
  <c r="AL30" i="30" s="1"/>
  <c r="AK30" i="30"/>
  <c r="AK11" i="30"/>
  <c r="AE12" i="25"/>
  <c r="AK12" i="30" s="1"/>
  <c r="AE31" i="25"/>
  <c r="AQ11" i="30"/>
  <c r="AE12" i="28"/>
  <c r="AQ12" i="30" s="1"/>
  <c r="AF26" i="28"/>
  <c r="AR26" i="30" s="1"/>
  <c r="AQ26" i="30"/>
  <c r="AK26" i="30"/>
  <c r="AF26" i="25"/>
  <c r="AL26"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<sst xmlns="http://schemas.openxmlformats.org/spreadsheetml/2006/main" count="945" uniqueCount="150">
  <si>
    <t>Hypotheses</t>
  </si>
  <si>
    <t>Capital</t>
  </si>
  <si>
    <t>Interests</t>
  </si>
  <si>
    <t>Investment (€ HT)</t>
  </si>
  <si>
    <t>Recoverable VAT (€)</t>
  </si>
  <si>
    <t>Investment (€ TTC)</t>
  </si>
  <si>
    <t>Combined</t>
  </si>
  <si>
    <t>Year 1</t>
  </si>
  <si>
    <t>Floor area retrofited</t>
  </si>
  <si>
    <t>m ²</t>
  </si>
  <si>
    <t>Anualy investment</t>
  </si>
  <si>
    <t>NC</t>
  </si>
  <si>
    <t>Savings - currency</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</si>
  <si>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</si>
  <si>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</si>
  <si>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</si>
  <si>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</si>
  <si>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</si>
  <si>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</si>
  <si>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</si>
  <si>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</si>
  <si>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</si>
  <si>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</si>
  <si>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</si>
  <si>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</si>
  <si>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</si>
  <si>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</si>
  <si>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</si>
  <si>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</si>
  <si>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</si>
  <si>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</si>
  <si>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</si>
  <si>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Savings - kWh</t>
  </si>
  <si>
    <t>Over 20 years</t>
  </si>
  <si>
    <t>Energy bill € / year</t>
  </si>
  <si>
    <t>Financing 1 complete loan over 20 years</t>
  </si>
  <si>
    <t>Financing 20 annual loans over 20 years</t>
  </si>
  <si>
    <t>Details</t>
  </si>
  <si>
    <t>Comparison in combined</t>
  </si>
  <si>
    <t>Medium yearly bases</t>
  </si>
  <si>
    <t>k€</t>
  </si>
  <si>
    <t>%</t>
  </si>
  <si>
    <t>Comparison 2 types financing</t>
  </si>
  <si>
    <t>Annual medium expense</t>
  </si>
  <si>
    <t>k€ / year</t>
  </si>
  <si>
    <t xml:space="preserve">Comparison </t>
  </si>
  <si>
    <t>Complete expense over 40 years</t>
  </si>
  <si>
    <t>Energy discount rate</t>
  </si>
  <si>
    <t>Inflation of public body budget (€/NC)</t>
  </si>
  <si>
    <t>Loan duration / years in public body planning</t>
  </si>
  <si>
    <t>inflation on € (NC)</t>
  </si>
  <si>
    <t>European subsidies</t>
  </si>
  <si>
    <t>Regional subsidies</t>
  </si>
  <si>
    <t>White certificates</t>
  </si>
  <si>
    <t>Interest rate of the loan (different each year)</t>
  </si>
  <si>
    <t>National subsidies</t>
  </si>
  <si>
    <t>Interest rate of the loan</t>
  </si>
  <si>
    <t>Updated values</t>
  </si>
  <si>
    <t>Anual investment (D3.5.1 plugin)</t>
  </si>
  <si>
    <t>Data from plugin D3.5.1</t>
  </si>
  <si>
    <t>Data from D3.4.1</t>
  </si>
  <si>
    <t>Updated Anual investment</t>
  </si>
  <si>
    <t>Updated Budget of public body over 20 years = equity capital</t>
  </si>
  <si>
    <t>Updated European subsidies</t>
  </si>
  <si>
    <t>Updated National subsidies</t>
  </si>
  <si>
    <t>Updated Regional subsidies</t>
  </si>
  <si>
    <t>Updated White certificates</t>
  </si>
  <si>
    <t>Energy savings (€)</t>
  </si>
  <si>
    <t>Updated Investment (€ HT)</t>
  </si>
  <si>
    <t>Updated Recoverable VAT (€)</t>
  </si>
  <si>
    <t>Updated Investment (€ TTC)</t>
  </si>
  <si>
    <t>Updated Energy savings (€)</t>
  </si>
  <si>
    <t>Energy bill After  renovation works</t>
  </si>
  <si>
    <t>Energy bill After renovation works</t>
  </si>
  <si>
    <t>Capital + interests + bill after renovation works</t>
  </si>
  <si>
    <t>Each year</t>
  </si>
  <si>
    <t>ROI</t>
  </si>
  <si>
    <t>kWh / year</t>
  </si>
  <si>
    <t>year</t>
  </si>
  <si>
    <t>NC / year</t>
  </si>
  <si>
    <t>Gap between  'No works' - 'Capital + interests + bill after renovation works'</t>
  </si>
  <si>
    <t>Annual increase of loan rate</t>
  </si>
  <si>
    <t>inflation /year (NC)</t>
  </si>
  <si>
    <t>Annual increase of public body budget (%)</t>
  </si>
  <si>
    <t>Energy bill Baseline</t>
  </si>
  <si>
    <t>Comparison / Baseline</t>
  </si>
  <si>
    <t>Benefit / Baseline</t>
  </si>
  <si>
    <t>Total energy bills</t>
  </si>
  <si>
    <t>Gap</t>
  </si>
  <si>
    <t>Accumulated</t>
  </si>
  <si>
    <t>Each year expenses</t>
  </si>
  <si>
    <t>Accumulated expenses</t>
  </si>
  <si>
    <t>40 years</t>
  </si>
  <si>
    <t>Total</t>
  </si>
  <si>
    <t>Total capital</t>
  </si>
  <si>
    <t>Total  interests</t>
  </si>
  <si>
    <t>Financing 1 complete loan</t>
  </si>
  <si>
    <t>Seap duration (calculated)</t>
  </si>
  <si>
    <t>Budget of public body over Seap Duration(x years) = equity capital</t>
  </si>
  <si>
    <t>For information</t>
  </si>
  <si>
    <t>/!\ Max 20 years</t>
  </si>
  <si>
    <t>NC / MWh</t>
  </si>
  <si>
    <t>Savings - NC /MWh</t>
  </si>
  <si>
    <t>Comb 1</t>
  </si>
  <si>
    <t>Comb 2</t>
  </si>
  <si>
    <t>Comb 3</t>
  </si>
  <si>
    <t>COMBINATION 1</t>
  </si>
  <si>
    <t>COMBINATION 2</t>
  </si>
  <si>
    <t>COMBINATION 3</t>
  </si>
  <si>
    <t>Comb 1 - Energy bill Baseline</t>
  </si>
  <si>
    <t>Comb 2 - Energy bill Baseline</t>
  </si>
  <si>
    <t>Comb 3 - Energy bill Baseline</t>
  </si>
  <si>
    <t>INSTRUCTIONS ON THE USE OF THE FINANCIAL SCHEMES TOOL</t>
  </si>
  <si>
    <t>OBJECTIVE</t>
  </si>
  <si>
    <t xml:space="preserve">INSTRUCTIONS FOR EACH WORKSHEET </t>
  </si>
  <si>
    <t>SHEET: Hypotheses</t>
  </si>
  <si>
    <t>The objective of this financial schemes tool is to simulate possible financing of renovation plan calculated with PLUG-IN TOOL.
Two ways of financing the renovation plan are foreseen for the financial plan: 
-	The public body contracts one loan at the beginning whose amount is the total investment required for the entire renovation plan
-	The public body contracts one loan per year over the duration of the renovation plan
The results are compared to energy bill baseline (if no works are done).
It can be used for a multiple simulation covering the possible evolution input data hypotheses, comparing up to 3 different combinations of data.</t>
  </si>
  <si>
    <t>On the first sheet, different colored cells need to be completed according to your renovation plan:
-	Yellow cells are results from previous deliverables (D3.4.1 and Plug-in tool) that need to be copy/pasted.
-	Blue cells are general hypotheses about interest rate, inflation, …
-	Orange cells are financial information about your pilot city that needs to be completed for each year of SEAP duration.</t>
  </si>
  <si>
    <t>Blue cells – General hypothesis</t>
  </si>
  <si>
    <t>Orange cells - Your city financial information</t>
  </si>
  <si>
    <t>Yellow cells - Results from previous deliverables</t>
  </si>
  <si>
    <t>The last entries regard your pilot city budget for building renovation and possible subsidies you need to estimate for each year investment.
-	Budget of public body over SEAP Duration = equity capital
-	European subsidies
-	National subsidies
-	Regional subsidies
-	White certificates
-	Interest rate of the loan (different each year) - you can use a different known value each year or use the formula with % annual increase of loan rate
/!\ For each entry: Sum of annual investments or subsidies must be equal to total over 20 years /!\</t>
  </si>
  <si>
    <t>Each worksheet (Comb 1/2/3 All in one loan + Works) shows expense each year of SEAP through financing all renovation plan with one loan, depending on the hypothesis introduced in  blue cells for each combination. 
The tool calculates loan capital and interests every year and the energy bill after renovation works.
It can be compared graphically and with the results table to energy bill baseline (no renovation works, only updated with inflation each year).</t>
  </si>
  <si>
    <t>SHEETS: Comb 1 or 2 or 3 + "One loan + Works per year"</t>
  </si>
  <si>
    <t>SHEETS: Comb 1 or 2 or 3 + "All in one loan + Works"</t>
  </si>
  <si>
    <t>Each worksheet (Comb 1/2/3 One loan + Works per year) shows expense each year of SEAP through financing renovation plan gradually with multiple loans and doing parts of renovation plan every year depending on the hypothesis introduced in blue cells for each combination. 
The tool calculates each loans capital and interests every year and the energy bill after renovation works.
It can be compared graphically and with the results table to energy bill baseline (no renovation works, only updated with inflation each year).</t>
  </si>
  <si>
    <t>SHEETS: Comb 1 or 2 or 3 + Comparison</t>
  </si>
  <si>
    <t>Each worksheet (Comb 1/2/3 Comparison) aims at comparing each financing through SEAP duration depending on the hypothesis introduced in blue cells for each combination.
It presents calculated total expenditures (capital + interest + energy bill after renovation works) every year and accumulated with both financing and also energy bill baseline.</t>
  </si>
  <si>
    <t>SHEET: Comb 1,2, 3 Comparison</t>
  </si>
  <si>
    <t>This sheet aims to compare the financing, over the duration of the SEAP, for the hypotheses, up to 3 possible combinations, set out in the hypotheses tab.
It presents calculated total expenditures (capital + interest + energy bill after renovation works) every year and accumulated with both financing and also energy bill baseline, for the up to three input data combinations introduced in hypotesis tab.</t>
  </si>
  <si>
    <t>Financial schemes</t>
  </si>
  <si>
    <t xml:space="preserve">Annex to Deliverable D3.5.1 </t>
  </si>
  <si>
    <r>
      <t>Work Package: WP3 –</t>
    </r>
    <r>
      <rPr>
        <b/>
        <sz val="12"/>
        <color theme="1"/>
        <rFont val="Century Gothic"/>
        <family val="2"/>
      </rPr>
      <t xml:space="preserve"> </t>
    </r>
    <r>
      <rPr>
        <sz val="11"/>
        <color theme="1"/>
        <rFont val="Calibri"/>
        <family val="2"/>
        <scheme val="minor"/>
      </rPr>
      <t xml:space="preserve">Testing </t>
    </r>
  </si>
  <si>
    <t>Activity A3.5: Typologies’ renovation planning and potential fianncing</t>
  </si>
  <si>
    <t>Project title/Acronym: Integrated Management Support for Energy efficiency in Mediterranean PUblic buiLdings/ IMPULSE</t>
  </si>
  <si>
    <t>Project ref.: 1MED15_2.1_M2_178</t>
  </si>
  <si>
    <t xml:space="preserve">Priority Axis 2: Fostering low-carbon strategies and energy efficiency in specific MED territories: cities, islands and remote areas </t>
  </si>
  <si>
    <r>
      <t xml:space="preserve">Objective 2.1: </t>
    </r>
    <r>
      <rPr>
        <b/>
        <sz val="12"/>
        <color theme="1"/>
        <rFont val="Century Gothic"/>
        <family val="2"/>
      </rPr>
      <t xml:space="preserve"> </t>
    </r>
    <r>
      <rPr>
        <sz val="11"/>
        <color theme="1"/>
        <rFont val="Calibri"/>
        <family val="2"/>
        <scheme val="minor"/>
      </rPr>
      <t>To raise capacity for better management of energy in public buildings at transnational level</t>
    </r>
  </si>
  <si>
    <t>Developer: C. BENEVENT</t>
  </si>
  <si>
    <t>Partner organization: AREA Region SUD</t>
  </si>
  <si>
    <t xml:space="preserve">IMPULSE PLUS - Financial Schemes tool </t>
  </si>
  <si>
    <t>Below information is about IMPULSE that was implemented from November 2016 to July 2019</t>
  </si>
  <si>
    <t>Project title/Acronym:Reaching new territories in the use of Integrated Management Support tools for Energy efficiency in Mediterranean Public buiLdings (IMPULSE PLUS)</t>
  </si>
  <si>
    <t>Project ref.: 9MED20_2.1_M3_006</t>
  </si>
  <si>
    <t>Partner organization: Valencia Institute of Builidng (IVE)</t>
  </si>
  <si>
    <t>Developer: V.Valero</t>
  </si>
  <si>
    <t>Activity A3.4: Fine-tuning for transferring</t>
  </si>
  <si>
    <t>This tool is an improved version of the tool previously developed in the framework of the IMPULSE project. 
One of the activities foreseen under the IMPULSE PLUS project was to implement the modifications and adjustments necessary to adapt the Financial tool to the specific contexts of the new receivers' territories, under a transnational and cooperative approach, and in line with EU energy directives (EPBD and EDD) amendments, as well as the new commitments set by the EU in the Renovation Wave Strategy and the European Green Deal.</t>
  </si>
  <si>
    <r>
      <t xml:space="preserve">1.	Total Energy Bill in field Hypotheses!H3
D3.4.1 KPI 
Sheet: “Projection_Base-case”
Cost indicator: “Annual total energy-related operational cost” in NC/yr
Field: total for the whole initial sample - V114
2.	Renovation plan
</t>
    </r>
    <r>
      <rPr>
        <sz val="11"/>
        <rFont val="Calibri"/>
        <family val="2"/>
        <scheme val="minor"/>
      </rPr>
      <t>D3.5.1 PLUG-IN TOOL
Sheet: “PLAN”
Fields: 
-	Floor area retrofitted, annual investment, savings – currency = E4:X6 in field Hypotheses!D94:W96
-	Savings – kWh= E8:X8 in field Hypotheses!D97:W97</t>
    </r>
  </si>
  <si>
    <t>For your simulation, you need to estimate financial data during SEAP duration:
-	Interest rate of the loan
-	Energy discount rate
-	inflation /year (NC) 
-	Annual increase of public body budget (%)
-	Loan duration / years in public body planning – The duration cannot exceed 20 years
-	Annual increase of loan rate (for multi-loan simulation you can either enter a different loan rate each year or increase every year your loan rate with this indicator)
Up to 3 combinations of data can be entered to compare different hypotheses simultaneously.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</si>
</sst>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15"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sz val="11"/>
      <color theme="0" tint="-0.249977111117893"/>
      <name val="Calibri"/>
      <family val="2"/>
      <scheme val="minor"/>
    </font>
    <font>
      <sz val="11"/>
      <color rgb="FFFF0000"/>
      <name val="Calibri"/>
      <family val="2"/>
      <scheme val="minor"/>
    </font>
    <font>
      <sz val="11"/>
      <name val="Calibri"/>
      <family val="2"/>
      <scheme val="minor"/>
    </font>
    <font>
      <i/>
      <sz val="11"/>
      <color theme="1"/>
      <name val="Calibri"/>
      <family val="2"/>
      <scheme val="minor"/>
    </font>
    <font>
      <b/>
      <sz val="16"/>
      <color rgb="FFC00000"/>
      <name val="Calibri"/>
      <family val="2"/>
      <scheme val="minor"/>
    </font>
    <font>
      <b/>
      <sz val="16"/>
      <color rgb="FF1F497D"/>
      <name val="Calibri"/>
      <family val="2"/>
      <scheme val="minor"/>
    </font>
    <font>
      <b/>
      <sz val="14"/>
      <color rgb="FF1F497D"/>
      <name val="Calibri"/>
      <family val="2"/>
      <scheme val="minor"/>
    </font>
    <font>
      <sz val="26"/>
      <color theme="1"/>
      <name val="Calibri"/>
      <family val="2"/>
      <scheme val="minor"/>
    </font>
    <font>
      <i/>
      <sz val="12"/>
      <color rgb="FF4F81BD"/>
      <name val="Calibri"/>
      <family val="2"/>
      <scheme val="minor"/>
    </font>
    <font>
      <b/>
      <sz val="12"/>
      <color theme="1"/>
      <name val="Century Gothic"/>
      <family val="2"/>
    </font>
    <font>
      <b/>
      <sz val="10"/>
      <color rgb="FF10458C"/>
      <name val="Arial"/>
      <family val="2"/>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4"/>
        <bgColor indexed="64"/>
      </patternFill>
    </fill>
    <fill>
      <patternFill patternType="solid">
        <fgColor theme="9"/>
        <bgColor indexed="64"/>
      </patternFill>
    </fill>
    <fill>
      <patternFill patternType="solid">
        <fgColor rgb="FFFF0000"/>
        <bgColor indexed="64"/>
      </patternFill>
    </fill>
    <fill>
      <patternFill patternType="solid">
        <fgColor theme="0"/>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theme="2" tint="-0.749992370372631"/>
      </top>
      <bottom/>
      <diagonal/>
    </border>
    <border>
      <left/>
      <right/>
      <top/>
      <bottom style="medium">
        <color theme="4"/>
      </bottom>
      <diagonal/>
    </border>
  </borders>
  <cellStyleXfs count="2">
    <xf numFmtId="0" fontId="0" fillId="0" borderId="0"/>
    <xf numFmtId="9" fontId="1" fillId="0" borderId="0" applyFont="0" applyFill="0" applyBorder="0" applyAlignment="0" applyProtection="0"/>
  </cellStyleXfs>
  <cellXfs count="80">
    <xf numFmtId="0" fontId="0" fillId="0" borderId="0" xfId="0"/>
    <xf numFmtId="3" fontId="0" fillId="0" borderId="0" xfId="0" applyNumberFormat="1"/>
    <xf numFmtId="0" fontId="3" fillId="0" borderId="0" xfId="0" applyFont="1"/>
    <xf numFmtId="0" fontId="0" fillId="0" borderId="1" xfId="0" applyBorder="1"/>
    <xf numFmtId="10" fontId="2" fillId="2" borderId="1" xfId="0" applyNumberFormat="1" applyFont="1" applyFill="1" applyBorder="1" applyAlignment="1">
      <alignment horizontal="right"/>
    </xf>
    <xf numFmtId="0" fontId="2" fillId="2" borderId="1" xfId="0" applyFont="1" applyFill="1" applyBorder="1" applyAlignment="1">
      <alignment horizontal="right"/>
    </xf>
    <xf numFmtId="164" fontId="0" fillId="0" borderId="0" xfId="0" applyNumberFormat="1"/>
    <xf numFmtId="0" fontId="0" fillId="3" borderId="0" xfId="0" applyFill="1"/>
    <xf numFmtId="164" fontId="5" fillId="0" borderId="0" xfId="0" applyNumberFormat="1" applyFont="1"/>
    <xf numFmtId="0" fontId="2" fillId="0" borderId="0" xfId="0" applyFont="1"/>
    <xf numFmtId="0" fontId="0" fillId="4" borderId="0" xfId="0" applyFill="1"/>
    <xf numFmtId="164" fontId="0" fillId="4" borderId="0" xfId="0" applyNumberFormat="1" applyFill="1"/>
    <xf numFmtId="164" fontId="5" fillId="4" borderId="0" xfId="0" applyNumberFormat="1" applyFont="1" applyFill="1"/>
    <xf numFmtId="0" fontId="2" fillId="4" borderId="0" xfId="0" applyFont="1" applyFill="1"/>
    <xf numFmtId="3" fontId="0" fillId="5" borderId="0" xfId="0" applyNumberFormat="1" applyFill="1"/>
    <xf numFmtId="10" fontId="0" fillId="5" borderId="0" xfId="0" applyNumberFormat="1" applyFill="1"/>
    <xf numFmtId="164" fontId="0" fillId="6" borderId="0" xfId="0" applyNumberFormat="1" applyFill="1"/>
    <xf numFmtId="0" fontId="0" fillId="0" borderId="0" xfId="0" applyAlignment="1">
      <alignment wrapText="1"/>
    </xf>
    <xf numFmtId="0" fontId="0" fillId="0" borderId="1" xfId="0" applyBorder="1" applyAlignment="1">
      <alignment horizontal="center" vertical="center"/>
    </xf>
    <xf numFmtId="164" fontId="0" fillId="0" borderId="1" xfId="0" applyNumberFormat="1" applyBorder="1" applyAlignment="1">
      <alignment horizontal="right" vertical="center" indent="3"/>
    </xf>
    <xf numFmtId="9" fontId="0" fillId="0" borderId="1" xfId="1" applyFont="1" applyBorder="1" applyAlignment="1">
      <alignment horizontal="right" vertical="center" indent="2"/>
    </xf>
    <xf numFmtId="0" fontId="0" fillId="0" borderId="0" xfId="0" applyProtection="1">
      <protection hidden="1"/>
    </xf>
    <xf numFmtId="0" fontId="5" fillId="0" borderId="0" xfId="0" applyFont="1"/>
    <xf numFmtId="3" fontId="5" fillId="0" borderId="0" xfId="0" applyNumberFormat="1" applyFont="1"/>
    <xf numFmtId="0" fontId="2" fillId="7" borderId="1" xfId="0" applyFont="1" applyFill="1" applyBorder="1" applyAlignment="1">
      <alignment horizontal="right"/>
    </xf>
    <xf numFmtId="0" fontId="6" fillId="0" borderId="0" xfId="0" applyFont="1"/>
    <xf numFmtId="0" fontId="4" fillId="0" borderId="0" xfId="0" applyFont="1"/>
    <xf numFmtId="1" fontId="0" fillId="0" borderId="0" xfId="0" applyNumberFormat="1"/>
    <xf numFmtId="3" fontId="0" fillId="3" borderId="1" xfId="0" applyNumberFormat="1" applyFill="1" applyBorder="1"/>
    <xf numFmtId="3" fontId="0" fillId="3" borderId="3" xfId="0" applyNumberFormat="1" applyFill="1" applyBorder="1"/>
    <xf numFmtId="3" fontId="0" fillId="3" borderId="4" xfId="0" applyNumberFormat="1" applyFill="1" applyBorder="1"/>
    <xf numFmtId="3" fontId="0" fillId="3" borderId="5" xfId="0" applyNumberFormat="1" applyFill="1" applyBorder="1"/>
    <xf numFmtId="3" fontId="0" fillId="3" borderId="6" xfId="0" applyNumberFormat="1" applyFill="1" applyBorder="1"/>
    <xf numFmtId="3" fontId="0" fillId="3" borderId="0" xfId="0" applyNumberFormat="1" applyFill="1"/>
    <xf numFmtId="3" fontId="0" fillId="3" borderId="7" xfId="0" applyNumberFormat="1" applyFill="1" applyBorder="1"/>
    <xf numFmtId="3" fontId="0" fillId="3" borderId="8" xfId="0" applyNumberFormat="1" applyFill="1" applyBorder="1"/>
    <xf numFmtId="3" fontId="0" fillId="3" borderId="9" xfId="0" applyNumberFormat="1" applyFill="1" applyBorder="1"/>
    <xf numFmtId="3" fontId="0" fillId="3" borderId="10" xfId="0" applyNumberFormat="1" applyFill="1" applyBorder="1"/>
    <xf numFmtId="4" fontId="0" fillId="0" borderId="0" xfId="0" applyNumberFormat="1"/>
    <xf numFmtId="0" fontId="0" fillId="0" borderId="1" xfId="0" applyBorder="1" applyAlignment="1">
      <alignment horizontal="center" vertical="center"/>
    </xf>
    <xf numFmtId="164" fontId="0" fillId="0" borderId="1" xfId="0" applyNumberFormat="1" applyBorder="1" applyAlignment="1">
      <alignment horizontal="right" vertical="center" indent="3"/>
    </xf>
    <xf numFmtId="0" fontId="2" fillId="0" borderId="0" xfId="0" applyFont="1" applyAlignment="1">
      <alignment horizontal="right"/>
    </xf>
    <xf numFmtId="0" fontId="2" fillId="0" borderId="0" xfId="0" applyFont="1" applyAlignment="1">
      <alignment horizontal="left"/>
    </xf>
    <xf numFmtId="0" fontId="0" fillId="0" borderId="0" xfId="0" applyAlignment="1">
      <alignment horizontal="left"/>
    </xf>
    <xf numFmtId="0" fontId="0" fillId="0" borderId="0" xfId="0" applyAlignment="1">
      <alignment horizontal="left" wrapText="1"/>
    </xf>
    <xf numFmtId="0" fontId="0" fillId="8" borderId="0" xfId="0" applyFill="1" applyProtection="1">
      <protection hidden="1"/>
    </xf>
    <xf numFmtId="2" fontId="0" fillId="8" borderId="0" xfId="0" applyNumberFormat="1" applyFill="1" applyProtection="1">
      <protection hidden="1"/>
    </xf>
    <xf numFmtId="3" fontId="0" fillId="8" borderId="0" xfId="0" applyNumberFormat="1" applyFill="1" applyProtection="1">
      <protection hidden="1"/>
    </xf>
    <xf numFmtId="3" fontId="7" fillId="8" borderId="0" xfId="0" applyNumberFormat="1" applyFont="1" applyFill="1" applyProtection="1">
      <protection hidden="1"/>
    </xf>
    <xf numFmtId="0" fontId="0" fillId="7" borderId="0" xfId="0" applyFill="1"/>
    <xf numFmtId="0" fontId="0" fillId="3" borderId="0" xfId="0" applyFill="1" applyAlignment="1">
      <alignment horizontal="right" vertical="center"/>
    </xf>
    <xf numFmtId="0" fontId="0" fillId="8" borderId="12" xfId="0" applyFill="1" applyBorder="1" applyProtection="1">
      <protection hidden="1"/>
    </xf>
    <xf numFmtId="10" fontId="2" fillId="7" borderId="0" xfId="0" applyNumberFormat="1" applyFont="1" applyFill="1" applyAlignment="1">
      <alignment horizontal="right"/>
    </xf>
    <xf numFmtId="0" fontId="0" fillId="0" borderId="0" xfId="0" applyBorder="1"/>
    <xf numFmtId="0" fontId="8" fillId="0" borderId="0" xfId="0" applyFont="1" applyBorder="1" applyAlignment="1">
      <alignment vertical="center"/>
    </xf>
    <xf numFmtId="0" fontId="9" fillId="0" borderId="0" xfId="0" applyFont="1" applyBorder="1" applyAlignment="1">
      <alignment horizontal="justify" vertical="center"/>
    </xf>
    <xf numFmtId="0" fontId="0" fillId="0" borderId="0" xfId="0" applyBorder="1" applyAlignment="1">
      <alignment wrapText="1"/>
    </xf>
    <xf numFmtId="0" fontId="10" fillId="0" borderId="0" xfId="0" applyFont="1" applyBorder="1" applyAlignment="1">
      <alignment horizontal="justify" vertical="center"/>
    </xf>
    <xf numFmtId="49" fontId="0" fillId="0" borderId="0" xfId="0" applyNumberFormat="1" applyBorder="1" applyAlignment="1">
      <alignment wrapText="1"/>
    </xf>
    <xf numFmtId="0" fontId="2" fillId="0" borderId="0" xfId="0" applyFont="1" applyBorder="1"/>
    <xf numFmtId="0" fontId="0" fillId="0" borderId="0" xfId="0" applyBorder="1" applyAlignment="1">
      <alignment horizontal="left" wrapText="1" indent="2"/>
    </xf>
    <xf numFmtId="0" fontId="2" fillId="0" borderId="0" xfId="0" applyFont="1" applyBorder="1" applyAlignment="1">
      <alignment horizontal="left" wrapText="1"/>
    </xf>
    <xf numFmtId="0" fontId="10" fillId="0" borderId="0" xfId="0" applyFont="1" applyBorder="1" applyAlignment="1">
      <alignment horizontal="left" vertical="center"/>
    </xf>
    <xf numFmtId="0" fontId="0" fillId="0" borderId="0" xfId="0" applyAlignment="1">
      <alignment vertical="center" wrapText="1"/>
    </xf>
    <xf numFmtId="0" fontId="12" fillId="0" borderId="0" xfId="0" applyFont="1" applyAlignment="1">
      <alignment vertical="center" wrapText="1"/>
    </xf>
    <xf numFmtId="0" fontId="11" fillId="0" borderId="13" xfId="0" applyFont="1" applyBorder="1" applyAlignment="1">
      <alignment vertical="center" wrapText="1"/>
    </xf>
    <xf numFmtId="0" fontId="14" fillId="0" borderId="0" xfId="0" applyFont="1"/>
    <xf numFmtId="3" fontId="0" fillId="7" borderId="0" xfId="0" applyNumberFormat="1" applyFill="1"/>
    <xf numFmtId="0" fontId="0" fillId="0" borderId="1" xfId="0" applyBorder="1" applyAlignment="1">
      <alignment horizontal="center" wrapText="1"/>
    </xf>
    <xf numFmtId="0" fontId="0" fillId="0" borderId="1" xfId="0" applyBorder="1" applyAlignment="1">
      <alignment horizontal="center" vertical="center"/>
    </xf>
    <xf numFmtId="164" fontId="0" fillId="0" borderId="1" xfId="0" applyNumberFormat="1" applyBorder="1" applyAlignment="1">
      <alignment horizontal="right" vertical="center" indent="3"/>
    </xf>
    <xf numFmtId="0" fontId="0" fillId="0" borderId="1" xfId="0"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2" fillId="0" borderId="0" xfId="0" applyFont="1" applyAlignment="1">
      <alignment horizontal="center" wrapText="1"/>
    </xf>
    <xf numFmtId="0" fontId="0" fillId="0" borderId="0" xfId="0" applyAlignment="1">
      <alignment horizontal="left" vertical="center" wrapText="1"/>
    </xf>
    <xf numFmtId="164" fontId="0" fillId="0" borderId="2" xfId="0" applyNumberFormat="1" applyBorder="1" applyAlignment="1">
      <alignment horizontal="right" vertical="center" indent="3"/>
    </xf>
    <xf numFmtId="164" fontId="0" fillId="0" borderId="11" xfId="0" applyNumberFormat="1" applyBorder="1" applyAlignment="1">
      <alignment horizontal="right" vertical="center" indent="3"/>
    </xf>
    <xf numFmtId="0" fontId="2" fillId="0" borderId="0" xfId="0" applyFont="1" applyAlignment="1">
      <alignment horizontal="left" wrapText="1"/>
    </xf>
    <xf numFmtId="0" fontId="2" fillId="0" borderId="0" xfId="0" applyFont="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colors>
    <mruColors>
      <color rgb="FF77933C"/>
      <color rgb="FF4F6228"/>
      <color rgb="FFD99694"/>
      <color rgb="FF953735"/>
      <color rgb="FF93CDDD"/>
      <color rgb="FF3185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All in one loan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'Comb1 All in one loan + W'!$B$33:$C$33</c:f>
              <c:strCache>
                <c:ptCount val="2"/>
                <c:pt idx="0">
                  <c:v>Capital</c:v>
                </c:pt>
              </c:strCache>
            </c:strRef>
          </c:tx>
          <c:spPr>
            <a:solidFill>
              <a:schemeClr val="accent1"/>
            </a:solidFill>
            <a:ln>
              <a:noFill/>
            </a:ln>
            <a:effectLst/>
          </c:spPr>
          <c:invertIfNegative val="0"/>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40DC-4AC9-B2B6-9D1CBD5FF2C2}"/>
            </c:ext>
          </c:extLst>
        </c:ser>
        <c:ser>
          <c:idx val="1"/>
          <c:order val="1"/>
          <c:tx>
            <c:strRef>
              <c:f>'Comb1 All in one loan + W'!$B$34:$C$34</c:f>
              <c:strCache>
                <c:ptCount val="2"/>
                <c:pt idx="0">
                  <c:v>Interests</c:v>
                </c:pt>
              </c:strCache>
            </c:strRef>
          </c:tx>
          <c:spPr>
            <a:solidFill>
              <a:schemeClr val="accent2"/>
            </a:solidFill>
            <a:ln>
              <a:noFill/>
            </a:ln>
            <a:effectLst/>
          </c:spPr>
          <c:invertIfNegative val="0"/>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40DC-4AC9-B2B6-9D1CBD5FF2C2}"/>
            </c:ext>
          </c:extLst>
        </c:ser>
        <c:ser>
          <c:idx val="2"/>
          <c:order val="2"/>
          <c:tx>
            <c:strRef>
              <c:f>'Comb1 All in one loan + W'!$B$35:$C$35</c:f>
              <c:strCache>
                <c:ptCount val="2"/>
                <c:pt idx="0">
                  <c:v>Energy bill After renovation works</c:v>
                </c:pt>
              </c:strCache>
            </c:strRef>
          </c:tx>
          <c:spPr>
            <a:solidFill>
              <a:schemeClr val="accent3"/>
            </a:solidFill>
            <a:ln>
              <a:noFill/>
            </a:ln>
            <a:effectLst/>
          </c:spPr>
          <c:invertIfNegative val="0"/>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40DC-4AC9-B2B6-9D1CBD5FF2C2}"/>
            </c:ext>
          </c:extLst>
        </c:ser>
        <c:dLbls>
          <c:showLegendKey val="0"/>
          <c:showVal val="0"/>
          <c:showCatName val="0"/>
          <c:showSerName val="0"/>
          <c:showPercent val="0"/>
          <c:showBubbleSize val="0"/>
        </c:dLbls>
        <c:gapWidth val="150"/>
        <c:overlap val="100"/>
        <c:axId val="249440504"/>
        <c:axId val="291503976"/>
      </c:barChart>
      <c:lineChart>
        <c:grouping val="standard"/>
        <c:varyColors val="0"/>
        <c:ser>
          <c:idx val="3"/>
          <c:order val="3"/>
          <c:tx>
            <c:strRef>
              <c:f>'Comb1 All in one loan + W'!$B$36:$C$36</c:f>
              <c:strCache>
                <c:ptCount val="2"/>
                <c:pt idx="0">
                  <c:v>Energy bill Baseline</c:v>
                </c:pt>
              </c:strCache>
            </c:strRef>
          </c:tx>
          <c:spPr>
            <a:ln w="28575" cap="rnd">
              <a:solidFill>
                <a:schemeClr val="accent4"/>
              </a:solidFill>
              <a:round/>
            </a:ln>
            <a:effectLst/>
          </c:spPr>
          <c:marker>
            <c:symbol val="none"/>
          </c:marker>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40DC-4AC9-B2B6-9D1CBD5FF2C2}"/>
            </c:ext>
          </c:extLst>
        </c:ser>
        <c:dLbls>
          <c:showLegendKey val="0"/>
          <c:showVal val="0"/>
          <c:showCatName val="0"/>
          <c:showSerName val="0"/>
          <c:showPercent val="0"/>
          <c:showBubbleSize val="0"/>
        </c:dLbls>
        <c:marker val="1"/>
        <c:smooth val="0"/>
        <c:axId val="249440504"/>
        <c:axId val="291503976"/>
      </c:lineChart>
      <c:catAx>
        <c:axId val="249440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3976"/>
        <c:crosses val="autoZero"/>
        <c:auto val="1"/>
        <c:lblAlgn val="ctr"/>
        <c:lblOffset val="100"/>
        <c:noMultiLvlLbl val="0"/>
      </c:catAx>
      <c:valAx>
        <c:axId val="29150397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0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aseline="0"/>
              <a:t>One loan + W per year</a:t>
            </a:r>
          </a:p>
          <a:p>
            <a:pPr>
              <a:defRPr/>
            </a:pPr>
            <a:r>
              <a:rPr lang="fr-FR" baseline="0"/>
              <a:t>Accumulated on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'Comb2 One loan + W per year'!$B$39:$C$39</c:f>
              <c:strCache>
                <c:ptCount val="2"/>
                <c:pt idx="0">
                  <c:v>Capital</c:v>
                </c:pt>
              </c:strCache>
            </c:strRef>
          </c:tx>
          <c:spPr>
            <a:solidFill>
              <a:schemeClr val="accent1"/>
            </a:solidFill>
            <a:ln>
              <a:noFill/>
            </a:ln>
            <a:effectLst/>
          </c:spPr>
          <c:invertIfNegative val="0"/>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year'!$D$39:$AP$39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F66C-4699-AD59-13F29C7B78F1}"/>
            </c:ext>
          </c:extLst>
        </c:ser>
        <c:ser>
          <c:idx val="1"/>
          <c:order val="1"/>
          <c:tx>
            <c:strRef>
              <c:f>'Comb2 One loan + W per year'!$B$40:$C$40</c:f>
              <c:strCache>
                <c:ptCount val="2"/>
                <c:pt idx="0">
                  <c:v>Interests</c:v>
                </c:pt>
              </c:strCache>
            </c:strRef>
          </c:tx>
          <c:spPr>
            <a:solidFill>
              <a:schemeClr val="accent2"/>
            </a:solidFill>
            <a:ln>
              <a:noFill/>
            </a:ln>
            <a:effectLst/>
          </c:spPr>
          <c:invertIfNegative val="0"/>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F66C-4699-AD59-13F29C7B78F1}"/>
            </c:ext>
          </c:extLst>
        </c:ser>
        <c:ser>
          <c:idx val="2"/>
          <c:order val="2"/>
          <c:tx>
            <c:strRef>
              <c:f>'Comb2 One loan + W per year'!$B$41:$C$41</c:f>
              <c:strCache>
                <c:ptCount val="2"/>
                <c:pt idx="0">
                  <c:v>Energy bill After renovation works</c:v>
                </c:pt>
              </c:strCache>
            </c:strRef>
          </c:tx>
          <c:spPr>
            <a:solidFill>
              <a:schemeClr val="accent3"/>
            </a:solidFill>
            <a:ln>
              <a:noFill/>
            </a:ln>
            <a:effectLst/>
          </c:spPr>
          <c:invertIfNegative val="0"/>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F66C-4699-AD59-13F29C7B78F1}"/>
            </c:ext>
          </c:extLst>
        </c:ser>
        <c:dLbls>
          <c:showLegendKey val="0"/>
          <c:showVal val="0"/>
          <c:showCatName val="0"/>
          <c:showSerName val="0"/>
          <c:showPercent val="0"/>
          <c:showBubbleSize val="0"/>
        </c:dLbls>
        <c:gapWidth val="150"/>
        <c:overlap val="100"/>
        <c:axId val="117678976"/>
        <c:axId val="291505936"/>
      </c:barChart>
      <c:lineChart>
        <c:grouping val="standard"/>
        <c:varyColors val="0"/>
        <c:ser>
          <c:idx val="3"/>
          <c:order val="3"/>
          <c:tx>
            <c:strRef>
              <c:f>'Comb2 One loan + W per year'!$B$42:$C$42</c:f>
              <c:strCache>
                <c:ptCount val="2"/>
                <c:pt idx="0">
                  <c:v>Energy bill Baseline</c:v>
                </c:pt>
              </c:strCache>
            </c:strRef>
          </c:tx>
          <c:spPr>
            <a:ln w="28575" cap="rnd">
              <a:solidFill>
                <a:schemeClr val="accent4"/>
              </a:solidFill>
              <a:round/>
            </a:ln>
            <a:effectLst/>
          </c:spPr>
          <c:marker>
            <c:symbol val="none"/>
          </c:marker>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F66C-4699-AD59-13F29C7B78F1}"/>
            </c:ext>
          </c:extLst>
        </c:ser>
        <c:dLbls>
          <c:showLegendKey val="0"/>
          <c:showVal val="0"/>
          <c:showCatName val="0"/>
          <c:showSerName val="0"/>
          <c:showPercent val="0"/>
          <c:showBubbleSize val="0"/>
        </c:dLbls>
        <c:marker val="1"/>
        <c:smooth val="0"/>
        <c:axId val="117678976"/>
        <c:axId val="291505936"/>
      </c:lineChart>
      <c:catAx>
        <c:axId val="117678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5936"/>
        <c:crosses val="autoZero"/>
        <c:auto val="1"/>
        <c:lblAlgn val="ctr"/>
        <c:lblOffset val="100"/>
        <c:noMultiLvlLbl val="0"/>
      </c:catAx>
      <c:valAx>
        <c:axId val="29150593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8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2 Comparison'!$B$33:$C$33</c:f>
              <c:strCache>
                <c:ptCount val="2"/>
                <c:pt idx="0">
                  <c:v>Financing 1 complete loan over  years + 20 years after</c:v>
                </c:pt>
              </c:strCache>
            </c:strRef>
          </c:tx>
          <c:spPr>
            <a:ln w="28575" cap="rnd">
              <a:solidFill>
                <a:schemeClr val="accent1"/>
              </a:solidFill>
              <a:round/>
            </a:ln>
            <a:effectLst/>
          </c:spPr>
          <c:marker>
            <c:symbol val="none"/>
          </c:marker>
          <c:cat>
            <c:numRef>
              <c:f>'Comb 2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2 Comparison'!$D$33:$AP$33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076A-4340-A8E0-91753907990D}"/>
            </c:ext>
          </c:extLst>
        </c:ser>
        <c:ser>
          <c:idx val="1"/>
          <c:order val="1"/>
          <c:tx>
            <c:strRef>
              <c:f>'Comb 2 Comparison'!$B$34:$C$34</c:f>
              <c:strCache>
                <c:ptCount val="2"/>
                <c:pt idx="0">
                  <c:v>Financing 0 annual loans over  years + visualization over 40 years</c:v>
                </c:pt>
              </c:strCache>
            </c:strRef>
          </c:tx>
          <c:spPr>
            <a:ln w="28575" cap="rnd">
              <a:solidFill>
                <a:schemeClr val="accent2"/>
              </a:solidFill>
              <a:round/>
            </a:ln>
            <a:effectLst/>
          </c:spPr>
          <c:marker>
            <c:symbol val="none"/>
          </c:marker>
          <c:cat>
            <c:numRef>
              <c:f>'Comb 2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2 Comparison'!$D$34:$AP$34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076A-4340-A8E0-91753907990D}"/>
            </c:ext>
          </c:extLst>
        </c:ser>
        <c:ser>
          <c:idx val="2"/>
          <c:order val="2"/>
          <c:tx>
            <c:strRef>
              <c:f>'Comb 2 Comparison'!$B$35:$C$35</c:f>
              <c:strCache>
                <c:ptCount val="2"/>
                <c:pt idx="0">
                  <c:v>Energy bill Baseline</c:v>
                </c:pt>
              </c:strCache>
            </c:strRef>
          </c:tx>
          <c:spPr>
            <a:ln w="28575" cap="rnd">
              <a:solidFill>
                <a:schemeClr val="accent3"/>
              </a:solidFill>
              <a:round/>
            </a:ln>
            <a:effectLst/>
          </c:spPr>
          <c:marker>
            <c:symbol val="none"/>
          </c:marker>
          <c:cat>
            <c:numRef>
              <c:f>'Comb 2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2 Comparison'!$D$35:$AP$35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076A-4340-A8E0-91753907990D}"/>
            </c:ext>
          </c:extLst>
        </c:ser>
        <c:dLbls>
          <c:showLegendKey val="0"/>
          <c:showVal val="0"/>
          <c:showCatName val="0"/>
          <c:showSerName val="0"/>
          <c:showPercent val="0"/>
          <c:showBubbleSize val="0"/>
        </c:dLbls>
        <c:smooth val="0"/>
        <c:axId val="291507112"/>
        <c:axId val="291507504"/>
      </c:lineChart>
      <c:catAx>
        <c:axId val="291507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504"/>
        <c:crosses val="autoZero"/>
        <c:auto val="1"/>
        <c:lblAlgn val="ctr"/>
        <c:lblOffset val="100"/>
        <c:noMultiLvlLbl val="0"/>
      </c:catAx>
      <c:valAx>
        <c:axId val="29150750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1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Accumulated expenses</a:t>
            </a:r>
            <a:r>
              <a:rPr lang="fr-FR" baseline="0"/>
              <a:t>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2 Comparison'!$B$41:$C$41</c:f>
              <c:strCache>
                <c:ptCount val="2"/>
                <c:pt idx="0">
                  <c:v>Financing 1 complete loan over  years + 20 years after</c:v>
                </c:pt>
              </c:strCache>
            </c:strRef>
          </c:tx>
          <c:spPr>
            <a:ln w="28575" cap="rnd">
              <a:solidFill>
                <a:schemeClr val="accent1"/>
              </a:solidFill>
              <a:round/>
            </a:ln>
            <a:effectLst/>
          </c:spPr>
          <c:marker>
            <c:symbol val="none"/>
          </c:marker>
          <c:cat>
            <c:numRef>
              <c:f>'Comb 2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2 Comparison'!$D$41:$AP$41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FB16-482A-9B8B-1B345D9BEA20}"/>
            </c:ext>
          </c:extLst>
        </c:ser>
        <c:ser>
          <c:idx val="1"/>
          <c:order val="1"/>
          <c:tx>
            <c:strRef>
              <c:f>'Comb 2 Comparison'!$B$42:$C$42</c:f>
              <c:strCache>
                <c:ptCount val="2"/>
                <c:pt idx="0">
                  <c:v>Financing 0 annual loans over  years + visualization over 40 years</c:v>
                </c:pt>
              </c:strCache>
            </c:strRef>
          </c:tx>
          <c:spPr>
            <a:ln w="28575" cap="rnd">
              <a:solidFill>
                <a:schemeClr val="accent2"/>
              </a:solidFill>
              <a:round/>
            </a:ln>
            <a:effectLst/>
          </c:spPr>
          <c:marker>
            <c:symbol val="none"/>
          </c:marker>
          <c:cat>
            <c:numRef>
              <c:f>'Comb 2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2 Comparison'!$D$42:$AP$42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FB16-482A-9B8B-1B345D9BEA20}"/>
            </c:ext>
          </c:extLst>
        </c:ser>
        <c:ser>
          <c:idx val="2"/>
          <c:order val="2"/>
          <c:tx>
            <c:strRef>
              <c:f>'Comb 2 Comparison'!$B$43:$C$43</c:f>
              <c:strCache>
                <c:ptCount val="2"/>
                <c:pt idx="0">
                  <c:v>Energy bill Baseline</c:v>
                </c:pt>
              </c:strCache>
            </c:strRef>
          </c:tx>
          <c:spPr>
            <a:ln w="28575" cap="rnd">
              <a:solidFill>
                <a:schemeClr val="accent3"/>
              </a:solidFill>
              <a:round/>
            </a:ln>
            <a:effectLst/>
          </c:spPr>
          <c:marker>
            <c:symbol val="none"/>
          </c:marker>
          <c:cat>
            <c:numRef>
              <c:f>'Comb 2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2 Comparison'!$D$43:$AP$43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FB16-482A-9B8B-1B345D9BEA20}"/>
            </c:ext>
          </c:extLst>
        </c:ser>
        <c:dLbls>
          <c:showLegendKey val="0"/>
          <c:showVal val="0"/>
          <c:showCatName val="0"/>
          <c:showSerName val="0"/>
          <c:showPercent val="0"/>
          <c:showBubbleSize val="0"/>
        </c:dLbls>
        <c:smooth val="0"/>
        <c:axId val="291507896"/>
        <c:axId val="291508288"/>
      </c:lineChart>
      <c:catAx>
        <c:axId val="291507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8288"/>
        <c:crosses val="autoZero"/>
        <c:auto val="1"/>
        <c:lblAlgn val="ctr"/>
        <c:lblOffset val="100"/>
        <c:noMultiLvlLbl val="0"/>
      </c:catAx>
      <c:valAx>
        <c:axId val="291508288"/>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All in one loan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'Comb3 All in one loan + W'!$B$33:$C$33</c:f>
              <c:strCache>
                <c:ptCount val="2"/>
                <c:pt idx="0">
                  <c:v>Capital</c:v>
                </c:pt>
              </c:strCache>
            </c:strRef>
          </c:tx>
          <c:spPr>
            <a:solidFill>
              <a:schemeClr val="accent1"/>
            </a:solidFill>
            <a:ln>
              <a:noFill/>
            </a:ln>
            <a:effectLst/>
          </c:spPr>
          <c:invertIfNegative val="0"/>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formatCode="General">
                  <c:v>0</c:v>
                </c:pt>
                <c:pt idx="21" formatCode="General">
                  <c:v>0</c:v>
                </c:pt>
                <c:pt idx="22" formatCode="General">
                  <c:v>0</c:v>
                </c:pt>
                <c:pt idx="23" formatCode="General">
                  <c:v>0</c:v>
                </c:pt>
                <c:pt idx="24" formatCode="General">
                  <c:v>0</c:v>
                </c:pt>
                <c:pt idx="25" formatCode="General">
                  <c:v>0</c:v>
                </c:pt>
                <c:pt idx="26" formatCode="General">
                  <c:v>0</c:v>
                </c:pt>
                <c:pt idx="27" formatCode="General">
                  <c:v>0</c:v>
                </c:pt>
                <c:pt idx="28" formatCode="General">
                  <c:v>0</c:v>
                </c:pt>
                <c:pt idx="29" formatCode="General">
                  <c:v>0</c:v>
                </c:pt>
                <c:pt idx="30" formatCode="General">
                  <c:v>0</c:v>
                </c:pt>
                <c:pt idx="31" formatCode="General">
                  <c:v>0</c:v>
                </c:pt>
                <c:pt idx="32" formatCode="General">
                  <c:v>0</c:v>
                </c:pt>
                <c:pt idx="33" formatCode="General">
                  <c:v>0</c:v>
                </c:pt>
                <c:pt idx="34" formatCode="General">
                  <c:v>0</c:v>
                </c:pt>
                <c:pt idx="35" formatCode="General">
                  <c:v>0</c:v>
                </c:pt>
                <c:pt idx="36" formatCode="General">
                  <c:v>0</c:v>
                </c:pt>
                <c:pt idx="37" formatCode="General">
                  <c:v>0</c:v>
                </c:pt>
                <c:pt idx="38" formatCode="General">
                  <c:v>0</c:v>
                </c:pt>
              </c:numCache>
            </c:numRef>
          </c:val>
          <c:extLst>
            <c:ext xmlns:c16="http://schemas.microsoft.com/office/drawing/2014/chart" uri="{C3380CC4-5D6E-409C-BE32-E72D297353CC}">
              <c16:uniqueId val="{00000000-DAD0-4F5E-AD9D-F9D271959902}"/>
            </c:ext>
          </c:extLst>
        </c:ser>
        <c:ser>
          <c:idx val="1"/>
          <c:order val="1"/>
          <c:tx>
            <c:strRef>
              <c:f>'Comb3 All in one loan + W'!$B$34:$C$34</c:f>
              <c:strCache>
                <c:ptCount val="2"/>
                <c:pt idx="0">
                  <c:v>Interests</c:v>
                </c:pt>
              </c:strCache>
            </c:strRef>
          </c:tx>
          <c:spPr>
            <a:solidFill>
              <a:schemeClr val="accent2"/>
            </a:solidFill>
            <a:ln>
              <a:noFill/>
            </a:ln>
            <a:effectLst/>
          </c:spPr>
          <c:invertIfNegative val="0"/>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formatCode="General">
                  <c:v>0</c:v>
                </c:pt>
                <c:pt idx="21" formatCode="General">
                  <c:v>0</c:v>
                </c:pt>
                <c:pt idx="22" formatCode="General">
                  <c:v>0</c:v>
                </c:pt>
                <c:pt idx="23" formatCode="General">
                  <c:v>0</c:v>
                </c:pt>
                <c:pt idx="24" formatCode="General">
                  <c:v>0</c:v>
                </c:pt>
                <c:pt idx="25" formatCode="General">
                  <c:v>0</c:v>
                </c:pt>
                <c:pt idx="26" formatCode="General">
                  <c:v>0</c:v>
                </c:pt>
                <c:pt idx="27" formatCode="General">
                  <c:v>0</c:v>
                </c:pt>
                <c:pt idx="28" formatCode="General">
                  <c:v>0</c:v>
                </c:pt>
                <c:pt idx="29" formatCode="General">
                  <c:v>0</c:v>
                </c:pt>
                <c:pt idx="30" formatCode="General">
                  <c:v>0</c:v>
                </c:pt>
                <c:pt idx="31" formatCode="General">
                  <c:v>0</c:v>
                </c:pt>
                <c:pt idx="32" formatCode="General">
                  <c:v>0</c:v>
                </c:pt>
                <c:pt idx="33" formatCode="General">
                  <c:v>0</c:v>
                </c:pt>
                <c:pt idx="34" formatCode="General">
                  <c:v>0</c:v>
                </c:pt>
                <c:pt idx="35" formatCode="General">
                  <c:v>0</c:v>
                </c:pt>
                <c:pt idx="36" formatCode="General">
                  <c:v>0</c:v>
                </c:pt>
                <c:pt idx="37" formatCode="General">
                  <c:v>0</c:v>
                </c:pt>
                <c:pt idx="38" formatCode="General">
                  <c:v>0</c:v>
                </c:pt>
              </c:numCache>
            </c:numRef>
          </c:val>
          <c:extLst>
            <c:ext xmlns:c16="http://schemas.microsoft.com/office/drawing/2014/chart" uri="{C3380CC4-5D6E-409C-BE32-E72D297353CC}">
              <c16:uniqueId val="{00000001-DAD0-4F5E-AD9D-F9D271959902}"/>
            </c:ext>
          </c:extLst>
        </c:ser>
        <c:ser>
          <c:idx val="2"/>
          <c:order val="2"/>
          <c:tx>
            <c:strRef>
              <c:f>'Comb3 All in one loan + W'!$B$35:$C$35</c:f>
              <c:strCache>
                <c:ptCount val="2"/>
                <c:pt idx="0">
                  <c:v>Energy bill After renovation works</c:v>
                </c:pt>
              </c:strCache>
            </c:strRef>
          </c:tx>
          <c:spPr>
            <a:solidFill>
              <a:schemeClr val="accent3"/>
            </a:solidFill>
            <a:ln>
              <a:noFill/>
            </a:ln>
            <a:effectLst/>
          </c:spPr>
          <c:invertIfNegative val="0"/>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DAD0-4F5E-AD9D-F9D271959902}"/>
            </c:ext>
          </c:extLst>
        </c:ser>
        <c:dLbls>
          <c:showLegendKey val="0"/>
          <c:showVal val="0"/>
          <c:showCatName val="0"/>
          <c:showSerName val="0"/>
          <c:showPercent val="0"/>
          <c:showBubbleSize val="0"/>
        </c:dLbls>
        <c:gapWidth val="150"/>
        <c:overlap val="100"/>
        <c:axId val="249440504"/>
        <c:axId val="291503976"/>
      </c:barChart>
      <c:lineChart>
        <c:grouping val="standard"/>
        <c:varyColors val="0"/>
        <c:ser>
          <c:idx val="3"/>
          <c:order val="3"/>
          <c:tx>
            <c:strRef>
              <c:f>'Comb3 All in one loan + W'!$B$36:$C$36</c:f>
              <c:strCache>
                <c:ptCount val="2"/>
                <c:pt idx="0">
                  <c:v>Energy bill Baseline</c:v>
                </c:pt>
              </c:strCache>
            </c:strRef>
          </c:tx>
          <c:spPr>
            <a:ln w="28575" cap="rnd">
              <a:solidFill>
                <a:schemeClr val="accent4"/>
              </a:solidFill>
              <a:round/>
            </a:ln>
            <a:effectLst/>
          </c:spPr>
          <c:marker>
            <c:symbol val="none"/>
          </c:marker>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DAD0-4F5E-AD9D-F9D271959902}"/>
            </c:ext>
          </c:extLst>
        </c:ser>
        <c:dLbls>
          <c:showLegendKey val="0"/>
          <c:showVal val="0"/>
          <c:showCatName val="0"/>
          <c:showSerName val="0"/>
          <c:showPercent val="0"/>
          <c:showBubbleSize val="0"/>
        </c:dLbls>
        <c:marker val="1"/>
        <c:smooth val="0"/>
        <c:axId val="249440504"/>
        <c:axId val="291503976"/>
      </c:lineChart>
      <c:catAx>
        <c:axId val="249440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3976"/>
        <c:crosses val="autoZero"/>
        <c:auto val="1"/>
        <c:lblAlgn val="ctr"/>
        <c:lblOffset val="100"/>
        <c:noMultiLvlLbl val="0"/>
      </c:catAx>
      <c:valAx>
        <c:axId val="29150397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0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All in one loan</a:t>
            </a:r>
          </a:p>
          <a:p>
            <a:pPr>
              <a:defRPr/>
            </a:pPr>
            <a:r>
              <a:rPr lang="fr-FR"/>
              <a:t>Accumulated expenses - </a:t>
            </a:r>
            <a:r>
              <a:rPr lang="fr-FR" baseline="0"/>
              <a:t>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'Comb3 All in one loan + W'!$B$39:$C$39</c:f>
              <c:strCache>
                <c:ptCount val="2"/>
                <c:pt idx="0">
                  <c:v>Capital</c:v>
                </c:pt>
              </c:strCache>
            </c:strRef>
          </c:tx>
          <c:spPr>
            <a:solidFill>
              <a:schemeClr val="accent1"/>
            </a:solidFill>
            <a:ln>
              <a:noFill/>
            </a:ln>
            <a:effectLst/>
          </c:spPr>
          <c:invertIfNegative val="0"/>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W'!$D$39:$AP$39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3712-419E-88DE-B3456FB2D518}"/>
            </c:ext>
          </c:extLst>
        </c:ser>
        <c:ser>
          <c:idx val="1"/>
          <c:order val="1"/>
          <c:tx>
            <c:strRef>
              <c:f>'Comb3 All in one loan + W'!$B$40:$C$40</c:f>
              <c:strCache>
                <c:ptCount val="2"/>
                <c:pt idx="0">
                  <c:v>Interests</c:v>
                </c:pt>
              </c:strCache>
            </c:strRef>
          </c:tx>
          <c:spPr>
            <a:solidFill>
              <a:schemeClr val="accent2"/>
            </a:solidFill>
            <a:ln>
              <a:noFill/>
            </a:ln>
            <a:effectLst/>
          </c:spPr>
          <c:invertIfNegative val="0"/>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3712-419E-88DE-B3456FB2D518}"/>
            </c:ext>
          </c:extLst>
        </c:ser>
        <c:ser>
          <c:idx val="2"/>
          <c:order val="2"/>
          <c:tx>
            <c:strRef>
              <c:f>'Comb3 All in one loan + W'!$B$41:$C$41</c:f>
              <c:strCache>
                <c:ptCount val="2"/>
                <c:pt idx="0">
                  <c:v>Energy bill After renovation works</c:v>
                </c:pt>
              </c:strCache>
            </c:strRef>
          </c:tx>
          <c:spPr>
            <a:solidFill>
              <a:schemeClr val="accent3"/>
            </a:solidFill>
            <a:ln>
              <a:noFill/>
            </a:ln>
            <a:effectLst/>
          </c:spPr>
          <c:invertIfNegative val="0"/>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3712-419E-88DE-B3456FB2D518}"/>
            </c:ext>
          </c:extLst>
        </c:ser>
        <c:dLbls>
          <c:showLegendKey val="0"/>
          <c:showVal val="0"/>
          <c:showCatName val="0"/>
          <c:showSerName val="0"/>
          <c:showPercent val="0"/>
          <c:showBubbleSize val="0"/>
        </c:dLbls>
        <c:gapWidth val="150"/>
        <c:overlap val="100"/>
        <c:axId val="291504760"/>
        <c:axId val="291505152"/>
      </c:barChart>
      <c:lineChart>
        <c:grouping val="standard"/>
        <c:varyColors val="0"/>
        <c:ser>
          <c:idx val="3"/>
          <c:order val="3"/>
          <c:tx>
            <c:strRef>
              <c:f>'Comb3 All in one loan + W'!$B$42:$C$42</c:f>
              <c:strCache>
                <c:ptCount val="2"/>
                <c:pt idx="0">
                  <c:v>Energy bill Baseline</c:v>
                </c:pt>
              </c:strCache>
            </c:strRef>
          </c:tx>
          <c:spPr>
            <a:ln w="28575" cap="rnd">
              <a:solidFill>
                <a:schemeClr val="accent4"/>
              </a:solidFill>
              <a:round/>
            </a:ln>
            <a:effectLst/>
          </c:spPr>
          <c:marker>
            <c:symbol val="none"/>
          </c:marker>
          <c:cat>
            <c:numRef>
              <c:f>'Comb3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All in one loan + W'!$D$42:$AP$42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3712-419E-88DE-B3456FB2D518}"/>
            </c:ext>
          </c:extLst>
        </c:ser>
        <c:dLbls>
          <c:showLegendKey val="0"/>
          <c:showVal val="0"/>
          <c:showCatName val="0"/>
          <c:showSerName val="0"/>
          <c:showPercent val="0"/>
          <c:showBubbleSize val="0"/>
        </c:dLbls>
        <c:marker val="1"/>
        <c:smooth val="0"/>
        <c:axId val="291504760"/>
        <c:axId val="291505152"/>
      </c:lineChart>
      <c:catAx>
        <c:axId val="291504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5152"/>
        <c:crosses val="autoZero"/>
        <c:auto val="1"/>
        <c:lblAlgn val="ctr"/>
        <c:lblOffset val="100"/>
        <c:noMultiLvlLbl val="0"/>
      </c:catAx>
      <c:valAx>
        <c:axId val="29150515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4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One loan + W per year</a:t>
            </a:r>
          </a:p>
          <a:p>
            <a:pPr>
              <a:defRPr/>
            </a:pPr>
            <a:r>
              <a:rPr lang="fr-FR"/>
              <a:t>Each years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'Comb3 One loan + W per year'!$B$33:$C$33</c:f>
              <c:strCache>
                <c:ptCount val="2"/>
                <c:pt idx="0">
                  <c:v>Capital</c:v>
                </c:pt>
              </c:strCache>
            </c:strRef>
          </c:tx>
          <c:spPr>
            <a:solidFill>
              <a:schemeClr val="accent1"/>
            </a:solidFill>
            <a:ln>
              <a:noFill/>
            </a:ln>
            <a:effectLst/>
          </c:spPr>
          <c:invertIfNegative val="0"/>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88F9-485F-AB94-C8E27B8BFD18}"/>
            </c:ext>
          </c:extLst>
        </c:ser>
        <c:ser>
          <c:idx val="1"/>
          <c:order val="1"/>
          <c:tx>
            <c:strRef>
              <c:f>'Comb3 One loan + W per year'!$B$34:$C$34</c:f>
              <c:strCache>
                <c:ptCount val="2"/>
                <c:pt idx="0">
                  <c:v>Interests</c:v>
                </c:pt>
              </c:strCache>
            </c:strRef>
          </c:tx>
          <c:spPr>
            <a:solidFill>
              <a:schemeClr val="accent2"/>
            </a:solidFill>
            <a:ln>
              <a:noFill/>
            </a:ln>
            <a:effectLst/>
          </c:spPr>
          <c:invertIfNegative val="0"/>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88F9-485F-AB94-C8E27B8BFD18}"/>
            </c:ext>
          </c:extLst>
        </c:ser>
        <c:ser>
          <c:idx val="2"/>
          <c:order val="2"/>
          <c:tx>
            <c:strRef>
              <c:f>'Comb3 One loan + W per year'!$B$35:$C$35</c:f>
              <c:strCache>
                <c:ptCount val="2"/>
                <c:pt idx="0">
                  <c:v>Energy bill After renovation works</c:v>
                </c:pt>
              </c:strCache>
            </c:strRef>
          </c:tx>
          <c:spPr>
            <a:solidFill>
              <a:schemeClr val="accent3"/>
            </a:solidFill>
            <a:ln>
              <a:noFill/>
            </a:ln>
            <a:effectLst/>
          </c:spPr>
          <c:invertIfNegative val="0"/>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88F9-485F-AB94-C8E27B8BFD18}"/>
            </c:ext>
          </c:extLst>
        </c:ser>
        <c:dLbls>
          <c:showLegendKey val="0"/>
          <c:showVal val="0"/>
          <c:showCatName val="0"/>
          <c:showSerName val="0"/>
          <c:showPercent val="0"/>
          <c:showBubbleSize val="0"/>
        </c:dLbls>
        <c:gapWidth val="150"/>
        <c:overlap val="100"/>
        <c:axId val="117678584"/>
        <c:axId val="117679760"/>
      </c:barChart>
      <c:lineChart>
        <c:grouping val="standard"/>
        <c:varyColors val="0"/>
        <c:ser>
          <c:idx val="3"/>
          <c:order val="3"/>
          <c:tx>
            <c:strRef>
              <c:f>'Comb3 One loan + W per year'!$B$36:$C$36</c:f>
              <c:strCache>
                <c:ptCount val="2"/>
                <c:pt idx="0">
                  <c:v>Energy bill Baseline</c:v>
                </c:pt>
              </c:strCache>
            </c:strRef>
          </c:tx>
          <c:spPr>
            <a:ln w="28575" cap="rnd">
              <a:solidFill>
                <a:schemeClr val="accent4"/>
              </a:solidFill>
              <a:round/>
            </a:ln>
            <a:effectLst/>
          </c:spPr>
          <c:marker>
            <c:symbol val="none"/>
          </c:marker>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88F9-485F-AB94-C8E27B8BFD18}"/>
            </c:ext>
          </c:extLst>
        </c:ser>
        <c:dLbls>
          <c:showLegendKey val="0"/>
          <c:showVal val="0"/>
          <c:showCatName val="0"/>
          <c:showSerName val="0"/>
          <c:showPercent val="0"/>
          <c:showBubbleSize val="0"/>
        </c:dLbls>
        <c:marker val="1"/>
        <c:smooth val="0"/>
        <c:axId val="117678584"/>
        <c:axId val="117679760"/>
      </c:lineChart>
      <c:catAx>
        <c:axId val="117678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9760"/>
        <c:crosses val="autoZero"/>
        <c:auto val="1"/>
        <c:lblAlgn val="ctr"/>
        <c:lblOffset val="100"/>
        <c:noMultiLvlLbl val="0"/>
      </c:catAx>
      <c:valAx>
        <c:axId val="117679760"/>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8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aseline="0"/>
              <a:t>One loan + W per year</a:t>
            </a:r>
          </a:p>
          <a:p>
            <a:pPr>
              <a:defRPr/>
            </a:pPr>
            <a:r>
              <a:rPr lang="fr-FR" baseline="0"/>
              <a:t>Accumulated on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'Comb3 One loan + W per year'!$B$39:$C$39</c:f>
              <c:strCache>
                <c:ptCount val="2"/>
                <c:pt idx="0">
                  <c:v>Capital</c:v>
                </c:pt>
              </c:strCache>
            </c:strRef>
          </c:tx>
          <c:spPr>
            <a:solidFill>
              <a:schemeClr val="accent1"/>
            </a:solidFill>
            <a:ln>
              <a:noFill/>
            </a:ln>
            <a:effectLst/>
          </c:spPr>
          <c:invertIfNegative val="0"/>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year'!$D$39:$AP$39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DF68-453E-8053-C3031A5ACD82}"/>
            </c:ext>
          </c:extLst>
        </c:ser>
        <c:ser>
          <c:idx val="1"/>
          <c:order val="1"/>
          <c:tx>
            <c:strRef>
              <c:f>'Comb3 One loan + W per year'!$B$40:$C$40</c:f>
              <c:strCache>
                <c:ptCount val="2"/>
                <c:pt idx="0">
                  <c:v>Interests</c:v>
                </c:pt>
              </c:strCache>
            </c:strRef>
          </c:tx>
          <c:spPr>
            <a:solidFill>
              <a:schemeClr val="accent2"/>
            </a:solidFill>
            <a:ln>
              <a:noFill/>
            </a:ln>
            <a:effectLst/>
          </c:spPr>
          <c:invertIfNegative val="0"/>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DF68-453E-8053-C3031A5ACD82}"/>
            </c:ext>
          </c:extLst>
        </c:ser>
        <c:ser>
          <c:idx val="2"/>
          <c:order val="2"/>
          <c:tx>
            <c:strRef>
              <c:f>'Comb3 One loan + W per year'!$B$41:$C$41</c:f>
              <c:strCache>
                <c:ptCount val="2"/>
                <c:pt idx="0">
                  <c:v>Energy bill After renovation works</c:v>
                </c:pt>
              </c:strCache>
            </c:strRef>
          </c:tx>
          <c:spPr>
            <a:solidFill>
              <a:schemeClr val="accent3"/>
            </a:solidFill>
            <a:ln>
              <a:noFill/>
            </a:ln>
            <a:effectLst/>
          </c:spPr>
          <c:invertIfNegative val="0"/>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DF68-453E-8053-C3031A5ACD82}"/>
            </c:ext>
          </c:extLst>
        </c:ser>
        <c:dLbls>
          <c:showLegendKey val="0"/>
          <c:showVal val="0"/>
          <c:showCatName val="0"/>
          <c:showSerName val="0"/>
          <c:showPercent val="0"/>
          <c:showBubbleSize val="0"/>
        </c:dLbls>
        <c:gapWidth val="150"/>
        <c:overlap val="100"/>
        <c:axId val="117678976"/>
        <c:axId val="291505936"/>
      </c:barChart>
      <c:lineChart>
        <c:grouping val="standard"/>
        <c:varyColors val="0"/>
        <c:ser>
          <c:idx val="3"/>
          <c:order val="3"/>
          <c:tx>
            <c:strRef>
              <c:f>'Comb3 One loan + W per year'!$B$42:$C$42</c:f>
              <c:strCache>
                <c:ptCount val="2"/>
                <c:pt idx="0">
                  <c:v>Energy bill Baseline</c:v>
                </c:pt>
              </c:strCache>
            </c:strRef>
          </c:tx>
          <c:spPr>
            <a:ln w="28575" cap="rnd">
              <a:solidFill>
                <a:schemeClr val="accent4"/>
              </a:solidFill>
              <a:round/>
            </a:ln>
            <a:effectLst/>
          </c:spPr>
          <c:marker>
            <c:symbol val="none"/>
          </c:marker>
          <c:cat>
            <c:numRef>
              <c:f>'Comb3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'Comb3 One loan + W per year'!$D$42:$AP$42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DF68-453E-8053-C3031A5ACD82}"/>
            </c:ext>
          </c:extLst>
        </c:ser>
        <c:dLbls>
          <c:showLegendKey val="0"/>
          <c:showVal val="0"/>
          <c:showCatName val="0"/>
          <c:showSerName val="0"/>
          <c:showPercent val="0"/>
          <c:showBubbleSize val="0"/>
        </c:dLbls>
        <c:marker val="1"/>
        <c:smooth val="0"/>
        <c:axId val="117678976"/>
        <c:axId val="291505936"/>
      </c:lineChart>
      <c:catAx>
        <c:axId val="117678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5936"/>
        <c:crosses val="autoZero"/>
        <c:auto val="1"/>
        <c:lblAlgn val="ctr"/>
        <c:lblOffset val="100"/>
        <c:noMultiLvlLbl val="0"/>
      </c:catAx>
      <c:valAx>
        <c:axId val="29150593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8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3 Comparison'!$B$33:$C$33</c:f>
              <c:strCache>
                <c:ptCount val="2"/>
                <c:pt idx="0">
                  <c:v>Financing 1 complete loan over  years + 20 years after</c:v>
                </c:pt>
              </c:strCache>
            </c:strRef>
          </c:tx>
          <c:spPr>
            <a:ln w="28575" cap="rnd">
              <a:solidFill>
                <a:schemeClr val="accent1"/>
              </a:solidFill>
              <a:round/>
            </a:ln>
            <a:effectLst/>
          </c:spPr>
          <c:marker>
            <c:symbol val="none"/>
          </c:marker>
          <c:cat>
            <c:numRef>
              <c:f>'Comb 3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3 Comparison'!$D$33:$AP$33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6942-4F28-A40F-B543880CD576}"/>
            </c:ext>
          </c:extLst>
        </c:ser>
        <c:ser>
          <c:idx val="1"/>
          <c:order val="1"/>
          <c:tx>
            <c:strRef>
              <c:f>'Comb 3 Comparison'!$B$34:$C$34</c:f>
              <c:strCache>
                <c:ptCount val="2"/>
                <c:pt idx="0">
                  <c:v>Financing 0 annual loans over  years + visualization over 40 years</c:v>
                </c:pt>
              </c:strCache>
            </c:strRef>
          </c:tx>
          <c:spPr>
            <a:ln w="28575" cap="rnd">
              <a:solidFill>
                <a:schemeClr val="accent2"/>
              </a:solidFill>
              <a:round/>
            </a:ln>
            <a:effectLst/>
          </c:spPr>
          <c:marker>
            <c:symbol val="none"/>
          </c:marker>
          <c:cat>
            <c:numRef>
              <c:f>'Comb 3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3 Comparison'!$D$34:$AP$34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6942-4F28-A40F-B543880CD576}"/>
            </c:ext>
          </c:extLst>
        </c:ser>
        <c:ser>
          <c:idx val="2"/>
          <c:order val="2"/>
          <c:tx>
            <c:strRef>
              <c:f>'Comb 3 Comparison'!$B$35:$C$35</c:f>
              <c:strCache>
                <c:ptCount val="2"/>
                <c:pt idx="0">
                  <c:v>Energy bill Baseline</c:v>
                </c:pt>
              </c:strCache>
            </c:strRef>
          </c:tx>
          <c:spPr>
            <a:ln w="28575" cap="rnd">
              <a:solidFill>
                <a:schemeClr val="accent3"/>
              </a:solidFill>
              <a:round/>
            </a:ln>
            <a:effectLst/>
          </c:spPr>
          <c:marker>
            <c:symbol val="none"/>
          </c:marker>
          <c:cat>
            <c:numRef>
              <c:f>'Comb 3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3 Comparison'!$D$35:$AP$35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6942-4F28-A40F-B543880CD576}"/>
            </c:ext>
          </c:extLst>
        </c:ser>
        <c:dLbls>
          <c:showLegendKey val="0"/>
          <c:showVal val="0"/>
          <c:showCatName val="0"/>
          <c:showSerName val="0"/>
          <c:showPercent val="0"/>
          <c:showBubbleSize val="0"/>
        </c:dLbls>
        <c:smooth val="0"/>
        <c:axId val="291507112"/>
        <c:axId val="291507504"/>
      </c:lineChart>
      <c:catAx>
        <c:axId val="291507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504"/>
        <c:crosses val="autoZero"/>
        <c:auto val="1"/>
        <c:lblAlgn val="ctr"/>
        <c:lblOffset val="100"/>
        <c:noMultiLvlLbl val="0"/>
      </c:catAx>
      <c:valAx>
        <c:axId val="29150750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1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Accumulated expenses</a:t>
            </a:r>
            <a:r>
              <a:rPr lang="fr-FR" baseline="0"/>
              <a:t>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3 Comparison'!$B$41:$C$41</c:f>
              <c:strCache>
                <c:ptCount val="2"/>
                <c:pt idx="0">
                  <c:v>Financing 1 complete loan over  years + 20 years after</c:v>
                </c:pt>
              </c:strCache>
            </c:strRef>
          </c:tx>
          <c:spPr>
            <a:ln w="28575" cap="rnd">
              <a:solidFill>
                <a:schemeClr val="accent1"/>
              </a:solidFill>
              <a:round/>
            </a:ln>
            <a:effectLst/>
          </c:spPr>
          <c:marker>
            <c:symbol val="none"/>
          </c:marker>
          <c:cat>
            <c:numRef>
              <c:f>'Comb 3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3 Comparison'!$D$41:$AP$41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6C20-4CD0-9CDA-BD0318E88443}"/>
            </c:ext>
          </c:extLst>
        </c:ser>
        <c:ser>
          <c:idx val="1"/>
          <c:order val="1"/>
          <c:tx>
            <c:strRef>
              <c:f>'Comb 3 Comparison'!$B$42:$C$42</c:f>
              <c:strCache>
                <c:ptCount val="2"/>
                <c:pt idx="0">
                  <c:v>Financing 0 annual loans over  years + visualization over 40 years</c:v>
                </c:pt>
              </c:strCache>
            </c:strRef>
          </c:tx>
          <c:spPr>
            <a:ln w="28575" cap="rnd">
              <a:solidFill>
                <a:schemeClr val="accent2"/>
              </a:solidFill>
              <a:round/>
            </a:ln>
            <a:effectLst/>
          </c:spPr>
          <c:marker>
            <c:symbol val="none"/>
          </c:marker>
          <c:cat>
            <c:numRef>
              <c:f>'Comb 3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3 Comparison'!$D$42:$AP$42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6C20-4CD0-9CDA-BD0318E88443}"/>
            </c:ext>
          </c:extLst>
        </c:ser>
        <c:ser>
          <c:idx val="2"/>
          <c:order val="2"/>
          <c:tx>
            <c:strRef>
              <c:f>'Comb 3 Comparison'!$B$43:$C$43</c:f>
              <c:strCache>
                <c:ptCount val="2"/>
                <c:pt idx="0">
                  <c:v>Energy bill Baseline</c:v>
                </c:pt>
              </c:strCache>
            </c:strRef>
          </c:tx>
          <c:spPr>
            <a:ln w="28575" cap="rnd">
              <a:solidFill>
                <a:schemeClr val="accent3"/>
              </a:solidFill>
              <a:round/>
            </a:ln>
            <a:effectLst/>
          </c:spPr>
          <c:marker>
            <c:symbol val="none"/>
          </c:marker>
          <c:cat>
            <c:numRef>
              <c:f>'Comb 3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3 Comparison'!$D$43:$AP$43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6C20-4CD0-9CDA-BD0318E88443}"/>
            </c:ext>
          </c:extLst>
        </c:ser>
        <c:dLbls>
          <c:showLegendKey val="0"/>
          <c:showVal val="0"/>
          <c:showCatName val="0"/>
          <c:showSerName val="0"/>
          <c:showPercent val="0"/>
          <c:showBubbleSize val="0"/>
        </c:dLbls>
        <c:smooth val="0"/>
        <c:axId val="291507896"/>
        <c:axId val="291508288"/>
      </c:lineChart>
      <c:catAx>
        <c:axId val="291507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8288"/>
        <c:crosses val="autoZero"/>
        <c:auto val="1"/>
        <c:lblAlgn val="ctr"/>
        <c:lblOffset val="100"/>
        <c:noMultiLvlLbl val="0"/>
      </c:catAx>
      <c:valAx>
        <c:axId val="291508288"/>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1, 2, 3 Comparison'!$B$35:$C$35</c:f>
              <c:strCache>
                <c:ptCount val="2"/>
                <c:pt idx="0">
                  <c:v>Comb 1 - 1 complete loan over  yr + 20 yr after</c:v>
                </c:pt>
              </c:strCache>
            </c:strRef>
          </c:tx>
          <c:spPr>
            <a:ln w="28575" cap="rnd">
              <a:solidFill>
                <a:srgbClr val="31859C"/>
              </a:solidFill>
              <a:round/>
            </a:ln>
            <a:effectLst/>
          </c:spPr>
          <c:marker>
            <c:symbol val="none"/>
          </c:marker>
          <c:cat>
            <c:numRef>
              <c:f>'Comb 1, 2, 3 Comparison'!$D$34:$AP$34</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2, 3 Comparison'!$D$35:$AP$35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7EE5-462F-ACD7-655D9DF80FBB}"/>
            </c:ext>
          </c:extLst>
        </c:ser>
        <c:ser>
          <c:idx val="1"/>
          <c:order val="1"/>
          <c:tx>
            <c:strRef>
              <c:f>'Comb 1, 2, 3 Comparison'!$B$36:$C$36</c:f>
              <c:strCache>
                <c:ptCount val="2"/>
                <c:pt idx="0">
                  <c:v>Comb 1 - 0 annual loans over  yr + visualization over 40 yr</c:v>
                </c:pt>
              </c:strCache>
            </c:strRef>
          </c:tx>
          <c:spPr>
            <a:ln w="28575" cap="rnd">
              <a:solidFill>
                <a:srgbClr val="93CDDD"/>
              </a:solidFill>
              <a:round/>
            </a:ln>
            <a:effectLst/>
          </c:spPr>
          <c:marker>
            <c:symbol val="none"/>
          </c:marker>
          <c:cat>
            <c:numRef>
              <c:f>'Comb 1, 2, 3 Comparison'!$D$34:$AP$34</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2, 3 Comparison'!$D$36:$AP$36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7EE5-462F-ACD7-655D9DF80FBB}"/>
            </c:ext>
          </c:extLst>
        </c:ser>
        <c:ser>
          <c:idx val="2"/>
          <c:order val="2"/>
          <c:tx>
            <c:strRef>
              <c:f>'Comb 1, 2, 3 Comparison'!$B$37:$C$37</c:f>
              <c:strCache>
                <c:ptCount val="2"/>
                <c:pt idx="0">
                  <c:v>Comb 1 - Energy bill Baseline</c:v>
                </c:pt>
              </c:strCache>
            </c:strRef>
          </c:tx>
          <c:spPr>
            <a:ln w="28575" cap="rnd">
              <a:solidFill>
                <a:srgbClr val="93CDDD"/>
              </a:solidFill>
              <a:prstDash val="sysDot"/>
              <a:round/>
            </a:ln>
            <a:effectLst/>
          </c:spPr>
          <c:marker>
            <c:symbol val="none"/>
          </c:marker>
          <c:cat>
            <c:numRef>
              <c:f>'Comb 1, 2, 3 Comparison'!$D$34:$AP$34</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2, 3 Comparison'!$D$37:$AP$37</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7EE5-462F-ACD7-655D9DF80FBB}"/>
            </c:ext>
          </c:extLst>
        </c:ser>
        <c:ser>
          <c:idx val="3"/>
          <c:order val="3"/>
          <c:tx>
            <c:strRef>
              <c:f>'Comb 1, 2, 3 Comparison'!$B$46:$C$46</c:f>
              <c:strCache>
                <c:ptCount val="2"/>
                <c:pt idx="0">
                  <c:v>Comb 2 - 1 complete loan over  yr + 20 yr after</c:v>
                </c:pt>
              </c:strCache>
            </c:strRef>
          </c:tx>
          <c:spPr>
            <a:ln w="28575" cap="rnd">
              <a:solidFill>
                <a:srgbClr val="953735"/>
              </a:solidFill>
              <a:round/>
            </a:ln>
            <a:effectLst/>
          </c:spPr>
          <c:marker>
            <c:symbol val="none"/>
          </c:marker>
          <c:val>
            <c:numRef>
              <c:f>'Comb 1, 2, 3 Comparison'!$D$46:$AP$46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5-7EE5-462F-ACD7-655D9DF80FBB}"/>
            </c:ext>
          </c:extLst>
        </c:ser>
        <c:ser>
          <c:idx val="4"/>
          <c:order val="4"/>
          <c:tx>
            <c:strRef>
              <c:f>'Comb 1, 2, 3 Comparison'!$B$47:$C$47</c:f>
              <c:strCache>
                <c:ptCount val="2"/>
                <c:pt idx="0">
                  <c:v>Comb 2 - 0 annual loans over  yr + visualization over 40 yr</c:v>
                </c:pt>
              </c:strCache>
            </c:strRef>
          </c:tx>
          <c:spPr>
            <a:ln w="28575" cap="rnd">
              <a:solidFill>
                <a:srgbClr val="D99694"/>
              </a:solidFill>
              <a:round/>
            </a:ln>
            <a:effectLst/>
          </c:spPr>
          <c:marker>
            <c:symbol val="none"/>
          </c:marker>
          <c:val>
            <c:numRef>
              <c:f>'Comb 1, 2, 3 Comparison'!$D$47:$AP$47</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6-7EE5-462F-ACD7-655D9DF80FBB}"/>
            </c:ext>
          </c:extLst>
        </c:ser>
        <c:ser>
          <c:idx val="8"/>
          <c:order val="5"/>
          <c:tx>
            <c:strRef>
              <c:f>'Comb 1, 2, 3 Comparison'!$B$48:$C$48</c:f>
              <c:strCache>
                <c:ptCount val="2"/>
                <c:pt idx="0">
                  <c:v>Comb 2 - Energy bill Baseline</c:v>
                </c:pt>
              </c:strCache>
            </c:strRef>
          </c:tx>
          <c:spPr>
            <a:ln w="28575" cap="rnd">
              <a:solidFill>
                <a:srgbClr val="D99694"/>
              </a:solidFill>
              <a:prstDash val="sysDash"/>
              <a:round/>
            </a:ln>
            <a:effectLst/>
          </c:spPr>
          <c:marker>
            <c:symbol val="none"/>
          </c:marker>
          <c:val>
            <c:numRef>
              <c:f>'Comb 1, 2, 3 Comparison'!$D$48:$AP$48</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A-7EE5-462F-ACD7-655D9DF80FBB}"/>
            </c:ext>
          </c:extLst>
        </c:ser>
        <c:ser>
          <c:idx val="6"/>
          <c:order val="6"/>
          <c:tx>
            <c:strRef>
              <c:f>'Comb 1, 2, 3 Comparison'!$B$57:$C$57</c:f>
              <c:strCache>
                <c:ptCount val="2"/>
                <c:pt idx="0">
                  <c:v>Comb 3 - 1 complete loan over  yr + 20 yr after</c:v>
                </c:pt>
              </c:strCache>
            </c:strRef>
          </c:tx>
          <c:spPr>
            <a:ln w="28575" cap="rnd">
              <a:solidFill>
                <a:srgbClr val="4F6228"/>
              </a:solidFill>
              <a:round/>
            </a:ln>
            <a:effectLst/>
          </c:spPr>
          <c:marker>
            <c:symbol val="none"/>
          </c:marker>
          <c:val>
            <c:numRef>
              <c:f>'Comb 1, 2, 3 Comparison'!$D$57:$AP$57</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8-7EE5-462F-ACD7-655D9DF80FBB}"/>
            </c:ext>
          </c:extLst>
        </c:ser>
        <c:ser>
          <c:idx val="7"/>
          <c:order val="7"/>
          <c:tx>
            <c:strRef>
              <c:f>'Comb 1, 2, 3 Comparison'!$B$58:$C$58</c:f>
              <c:strCache>
                <c:ptCount val="2"/>
                <c:pt idx="0">
                  <c:v>Comb 3 - 0 annual loans over  yr + visualization over 40 yr</c:v>
                </c:pt>
              </c:strCache>
            </c:strRef>
          </c:tx>
          <c:spPr>
            <a:ln w="28575" cap="rnd">
              <a:solidFill>
                <a:srgbClr val="77933C"/>
              </a:solidFill>
              <a:round/>
            </a:ln>
            <a:effectLst/>
          </c:spPr>
          <c:marker>
            <c:symbol val="none"/>
          </c:marker>
          <c:val>
            <c:numRef>
              <c:f>'Comb 1, 2, 3 Comparison'!$D$58:$AP$58</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9-7EE5-462F-ACD7-655D9DF80FBB}"/>
            </c:ext>
          </c:extLst>
        </c:ser>
        <c:ser>
          <c:idx val="5"/>
          <c:order val="8"/>
          <c:tx>
            <c:strRef>
              <c:f>'Comb 1, 2, 3 Comparison'!$B$59:$C$59</c:f>
              <c:strCache>
                <c:ptCount val="2"/>
                <c:pt idx="0">
                  <c:v>Comb 3 - Energy bill Baseline</c:v>
                </c:pt>
              </c:strCache>
            </c:strRef>
          </c:tx>
          <c:spPr>
            <a:ln w="28575" cap="rnd">
              <a:solidFill>
                <a:srgbClr val="77933C"/>
              </a:solidFill>
              <a:prstDash val="sysDot"/>
              <a:round/>
            </a:ln>
            <a:effectLst/>
          </c:spPr>
          <c:marker>
            <c:symbol val="none"/>
          </c:marker>
          <c:val>
            <c:numRef>
              <c:f>'Comb 1, 2, 3 Comparison'!$D$59:$AP$59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7-7EE5-462F-ACD7-655D9DF80FBB}"/>
            </c:ext>
          </c:extLst>
        </c:ser>
        <c:dLbls>
          <c:showLegendKey val="0"/>
          <c:showVal val="0"/>
          <c:showCatName val="0"/>
          <c:showSerName val="0"/>
          <c:showPercent val="0"/>
          <c:showBubbleSize val="0"/>
        </c:dLbls>
        <c:smooth val="0"/>
        <c:axId val="291507112"/>
        <c:axId val="291507504"/>
      </c:lineChart>
      <c:catAx>
        <c:axId val="291507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504"/>
        <c:crosses val="autoZero"/>
        <c:auto val="1"/>
        <c:lblAlgn val="ctr"/>
        <c:lblOffset val="100"/>
        <c:noMultiLvlLbl val="0"/>
      </c:catAx>
      <c:valAx>
        <c:axId val="29150750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112"/>
        <c:crosses val="autoZero"/>
        <c:crossBetween val="between"/>
      </c:valAx>
      <c:spPr>
        <a:noFill/>
        <a:ln>
          <a:noFill/>
        </a:ln>
        <a:effectLst/>
      </c:spPr>
    </c:plotArea>
    <c:legend>
      <c:legendPos val="b"/>
      <c:legendEntry>
        <c:idx val="0"/>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
          <c:y val="0.83476840138959907"/>
          <c:w val="1"/>
          <c:h val="0.1652315986104009"/>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All in one loan</a:t>
            </a:r>
          </a:p>
          <a:p>
            <a:pPr>
              <a:defRPr/>
            </a:pPr>
            <a:r>
              <a:rPr lang="fr-FR"/>
              <a:t>Accumulated expenses - </a:t>
            </a:r>
            <a:r>
              <a:rPr lang="fr-FR" baseline="0"/>
              <a:t>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'Comb1 All in one loan + W'!$B$39:$C$39</c:f>
              <c:strCache>
                <c:ptCount val="2"/>
                <c:pt idx="0">
                  <c:v>Capital</c:v>
                </c:pt>
              </c:strCache>
            </c:strRef>
          </c:tx>
          <c:spPr>
            <a:solidFill>
              <a:schemeClr val="accent1"/>
            </a:solidFill>
            <a:ln>
              <a:noFill/>
            </a:ln>
            <a:effectLst/>
          </c:spPr>
          <c:invertIfNegative val="0"/>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W'!$D$39:$AP$39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5990-4E9C-9DB4-B32E728E8E5A}"/>
            </c:ext>
          </c:extLst>
        </c:ser>
        <c:ser>
          <c:idx val="1"/>
          <c:order val="1"/>
          <c:tx>
            <c:strRef>
              <c:f>'Comb1 All in one loan + W'!$B$40:$C$40</c:f>
              <c:strCache>
                <c:ptCount val="2"/>
                <c:pt idx="0">
                  <c:v>Interests</c:v>
                </c:pt>
              </c:strCache>
            </c:strRef>
          </c:tx>
          <c:spPr>
            <a:solidFill>
              <a:schemeClr val="accent2"/>
            </a:solidFill>
            <a:ln>
              <a:noFill/>
            </a:ln>
            <a:effectLst/>
          </c:spPr>
          <c:invertIfNegative val="0"/>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5990-4E9C-9DB4-B32E728E8E5A}"/>
            </c:ext>
          </c:extLst>
        </c:ser>
        <c:ser>
          <c:idx val="2"/>
          <c:order val="2"/>
          <c:tx>
            <c:strRef>
              <c:f>'Comb1 All in one loan + W'!$B$41:$C$41</c:f>
              <c:strCache>
                <c:ptCount val="2"/>
                <c:pt idx="0">
                  <c:v>Energy bill After renovation works</c:v>
                </c:pt>
              </c:strCache>
            </c:strRef>
          </c:tx>
          <c:spPr>
            <a:solidFill>
              <a:schemeClr val="accent3"/>
            </a:solidFill>
            <a:ln>
              <a:noFill/>
            </a:ln>
            <a:effectLst/>
          </c:spPr>
          <c:invertIfNegative val="0"/>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5990-4E9C-9DB4-B32E728E8E5A}"/>
            </c:ext>
          </c:extLst>
        </c:ser>
        <c:dLbls>
          <c:showLegendKey val="0"/>
          <c:showVal val="0"/>
          <c:showCatName val="0"/>
          <c:showSerName val="0"/>
          <c:showPercent val="0"/>
          <c:showBubbleSize val="0"/>
        </c:dLbls>
        <c:gapWidth val="150"/>
        <c:overlap val="100"/>
        <c:axId val="291504760"/>
        <c:axId val="291505152"/>
      </c:barChart>
      <c:lineChart>
        <c:grouping val="standard"/>
        <c:varyColors val="0"/>
        <c:ser>
          <c:idx val="3"/>
          <c:order val="3"/>
          <c:tx>
            <c:strRef>
              <c:f>'Comb1 All in one loan + W'!$B$42:$C$42</c:f>
              <c:strCache>
                <c:ptCount val="2"/>
                <c:pt idx="0">
                  <c:v>Energy bill Baseline</c:v>
                </c:pt>
              </c:strCache>
            </c:strRef>
          </c:tx>
          <c:spPr>
            <a:ln w="28575" cap="rnd">
              <a:solidFill>
                <a:schemeClr val="accent4"/>
              </a:solidFill>
              <a:round/>
            </a:ln>
            <a:effectLst/>
          </c:spPr>
          <c:marker>
            <c:symbol val="none"/>
          </c:marker>
          <c:cat>
            <c:numRef>
              <c:f>'Comb1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All in one loan + W'!$D$42:$AP$42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5990-4E9C-9DB4-B32E728E8E5A}"/>
            </c:ext>
          </c:extLst>
        </c:ser>
        <c:dLbls>
          <c:showLegendKey val="0"/>
          <c:showVal val="0"/>
          <c:showCatName val="0"/>
          <c:showSerName val="0"/>
          <c:showPercent val="0"/>
          <c:showBubbleSize val="0"/>
        </c:dLbls>
        <c:marker val="1"/>
        <c:smooth val="0"/>
        <c:axId val="291504760"/>
        <c:axId val="291505152"/>
      </c:lineChart>
      <c:catAx>
        <c:axId val="291504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5152"/>
        <c:crosses val="autoZero"/>
        <c:auto val="1"/>
        <c:lblAlgn val="ctr"/>
        <c:lblOffset val="100"/>
        <c:noMultiLvlLbl val="0"/>
      </c:catAx>
      <c:valAx>
        <c:axId val="29150515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4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Accumulated expenses</a:t>
            </a:r>
            <a:r>
              <a:rPr lang="fr-FR" baseline="0"/>
              <a:t>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6691140357768"/>
          <c:y val="1.3398396533377384E-2"/>
          <c:w val="0.89452362841630562"/>
          <c:h val="0.71846118681116045"/>
        </c:manualLayout>
      </c:layout>
      <c:lineChart>
        <c:grouping val="standard"/>
        <c:varyColors val="0"/>
        <c:ser>
          <c:idx val="0"/>
          <c:order val="0"/>
          <c:tx>
            <c:strRef>
              <c:f>'Comb 1, 2, 3 Comparison'!$B$40:$C$40</c:f>
              <c:strCache>
                <c:ptCount val="2"/>
                <c:pt idx="0">
                  <c:v>Comb 1 -  1 complete loan over  yr + 20 yr after</c:v>
                </c:pt>
              </c:strCache>
            </c:strRef>
          </c:tx>
          <c:spPr>
            <a:ln w="28575" cap="rnd">
              <a:solidFill>
                <a:srgbClr val="31859C"/>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2, 3 Comparison'!$D$40:$AP$40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EB53-4164-A711-3308445F1854}"/>
            </c:ext>
          </c:extLst>
        </c:ser>
        <c:ser>
          <c:idx val="1"/>
          <c:order val="1"/>
          <c:tx>
            <c:strRef>
              <c:f>'Comb 1, 2, 3 Comparison'!$B$41:$C$41</c:f>
              <c:strCache>
                <c:ptCount val="2"/>
                <c:pt idx="0">
                  <c:v>Comb 1 - 0 annual loans over  yr + visualization over 40 yr</c:v>
                </c:pt>
              </c:strCache>
            </c:strRef>
          </c:tx>
          <c:spPr>
            <a:ln w="28575" cap="rnd">
              <a:solidFill>
                <a:srgbClr val="93CDDD"/>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2, 3 Comparison'!$D$41:$AP$41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EB53-4164-A711-3308445F1854}"/>
            </c:ext>
          </c:extLst>
        </c:ser>
        <c:ser>
          <c:idx val="2"/>
          <c:order val="2"/>
          <c:tx>
            <c:strRef>
              <c:f>'Comb 1, 2, 3 Comparison'!$B$42:$C$42</c:f>
              <c:strCache>
                <c:ptCount val="2"/>
                <c:pt idx="0">
                  <c:v>Comb 1 - Energy bill Baseline</c:v>
                </c:pt>
              </c:strCache>
            </c:strRef>
          </c:tx>
          <c:spPr>
            <a:ln w="28575" cap="rnd">
              <a:solidFill>
                <a:srgbClr val="93CDDD"/>
              </a:solidFill>
              <a:prstDash val="sysDot"/>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2, 3 Comparison'!$D$42:$AP$42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EB53-4164-A711-3308445F1854}"/>
            </c:ext>
          </c:extLst>
        </c:ser>
        <c:ser>
          <c:idx val="3"/>
          <c:order val="3"/>
          <c:tx>
            <c:strRef>
              <c:f>'Comb 1, 2, 3 Comparison'!$B$51:$C$51</c:f>
              <c:strCache>
                <c:ptCount val="2"/>
                <c:pt idx="0">
                  <c:v>Comb 2 - 1 complete loan over  yr + 20 yr after</c:v>
                </c:pt>
              </c:strCache>
            </c:strRef>
          </c:tx>
          <c:spPr>
            <a:ln w="28575" cap="rnd">
              <a:solidFill>
                <a:srgbClr val="953735"/>
              </a:solidFill>
              <a:round/>
            </a:ln>
            <a:effectLst/>
          </c:spPr>
          <c:marker>
            <c:symbol val="none"/>
          </c:marker>
          <c:val>
            <c:numRef>
              <c:f>'Comb 1, 2, 3 Comparison'!$D$51:$AP$51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EB53-4164-A711-3308445F1854}"/>
            </c:ext>
          </c:extLst>
        </c:ser>
        <c:ser>
          <c:idx val="4"/>
          <c:order val="4"/>
          <c:tx>
            <c:strRef>
              <c:f>'Comb 1, 2, 3 Comparison'!$B$52:$C$52</c:f>
              <c:strCache>
                <c:ptCount val="2"/>
                <c:pt idx="0">
                  <c:v>Comb 2 -  0 annual loans over  yr + visualization over 40 yr</c:v>
                </c:pt>
              </c:strCache>
            </c:strRef>
          </c:tx>
          <c:spPr>
            <a:ln w="28575" cap="rnd">
              <a:solidFill>
                <a:srgbClr val="D99694"/>
              </a:solidFill>
              <a:round/>
            </a:ln>
            <a:effectLst/>
          </c:spPr>
          <c:marker>
            <c:symbol val="none"/>
          </c:marker>
          <c:val>
            <c:numRef>
              <c:f>'Comb 1, 2, 3 Comparison'!$D$52:$AP$52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4-EB53-4164-A711-3308445F1854}"/>
            </c:ext>
          </c:extLst>
        </c:ser>
        <c:ser>
          <c:idx val="5"/>
          <c:order val="5"/>
          <c:tx>
            <c:strRef>
              <c:f>'Comb 1, 2, 3 Comparison'!$B$53:$C$53</c:f>
              <c:strCache>
                <c:ptCount val="2"/>
                <c:pt idx="0">
                  <c:v>Comb 2 - Energy bill Baseline</c:v>
                </c:pt>
              </c:strCache>
            </c:strRef>
          </c:tx>
          <c:spPr>
            <a:ln w="28575" cap="rnd">
              <a:solidFill>
                <a:srgbClr val="D99694"/>
              </a:solidFill>
              <a:prstDash val="sysDash"/>
              <a:round/>
            </a:ln>
            <a:effectLst/>
          </c:spPr>
          <c:marker>
            <c:symbol val="none"/>
          </c:marker>
          <c:val>
            <c:numRef>
              <c:f>'Comb 1, 2, 3 Comparison'!$D$53:$AP$53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5-EB53-4164-A711-3308445F1854}"/>
            </c:ext>
          </c:extLst>
        </c:ser>
        <c:ser>
          <c:idx val="6"/>
          <c:order val="6"/>
          <c:tx>
            <c:strRef>
              <c:f>'Comb 1, 2, 3 Comparison'!$B$62:$C$62</c:f>
              <c:strCache>
                <c:ptCount val="2"/>
                <c:pt idx="0">
                  <c:v>Comb 3 - 1 complete loan over  yr + 20 yr after</c:v>
                </c:pt>
              </c:strCache>
            </c:strRef>
          </c:tx>
          <c:spPr>
            <a:ln w="28575" cap="rnd">
              <a:solidFill>
                <a:srgbClr val="4F6228"/>
              </a:solidFill>
              <a:round/>
            </a:ln>
            <a:effectLst/>
          </c:spPr>
          <c:marker>
            <c:symbol val="none"/>
          </c:marker>
          <c:val>
            <c:numRef>
              <c:f>'Comb 1, 2, 3 Comparison'!$D$62:$AP$62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6-EB53-4164-A711-3308445F1854}"/>
            </c:ext>
          </c:extLst>
        </c:ser>
        <c:ser>
          <c:idx val="7"/>
          <c:order val="7"/>
          <c:tx>
            <c:strRef>
              <c:f>'Comb 1, 2, 3 Comparison'!$B$63:$C$63</c:f>
              <c:strCache>
                <c:ptCount val="2"/>
                <c:pt idx="0">
                  <c:v>Comb 3 - 0 annual loans over  yr + visualization over 40 yr</c:v>
                </c:pt>
              </c:strCache>
            </c:strRef>
          </c:tx>
          <c:spPr>
            <a:ln w="28575" cap="rnd">
              <a:solidFill>
                <a:srgbClr val="77933C"/>
              </a:solidFill>
              <a:round/>
            </a:ln>
            <a:effectLst/>
          </c:spPr>
          <c:marker>
            <c:symbol val="none"/>
          </c:marker>
          <c:val>
            <c:numRef>
              <c:f>'Comb 1, 2, 3 Comparison'!$D$63:$AP$63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7-EB53-4164-A711-3308445F1854}"/>
            </c:ext>
          </c:extLst>
        </c:ser>
        <c:ser>
          <c:idx val="8"/>
          <c:order val="8"/>
          <c:tx>
            <c:strRef>
              <c:f>'Comb 1, 2, 3 Comparison'!$B$64:$C$64</c:f>
              <c:strCache>
                <c:ptCount val="2"/>
                <c:pt idx="0">
                  <c:v>Comb 3 - Energy bill Baseline</c:v>
                </c:pt>
              </c:strCache>
            </c:strRef>
          </c:tx>
          <c:spPr>
            <a:ln w="28575" cap="rnd">
              <a:solidFill>
                <a:srgbClr val="77933C"/>
              </a:solidFill>
              <a:prstDash val="sysDot"/>
              <a:round/>
            </a:ln>
            <a:effectLst/>
          </c:spPr>
          <c:marker>
            <c:symbol val="none"/>
          </c:marker>
          <c:val>
            <c:numRef>
              <c:f>'Comb 1, 2, 3 Comparison'!$D$64:$AP$64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8-EB53-4164-A711-3308445F1854}"/>
            </c:ext>
          </c:extLst>
        </c:ser>
        <c:dLbls>
          <c:showLegendKey val="0"/>
          <c:showVal val="0"/>
          <c:showCatName val="0"/>
          <c:showSerName val="0"/>
          <c:showPercent val="0"/>
          <c:showBubbleSize val="0"/>
        </c:dLbls>
        <c:smooth val="0"/>
        <c:axId val="291507896"/>
        <c:axId val="291508288"/>
      </c:lineChart>
      <c:catAx>
        <c:axId val="291507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8288"/>
        <c:crosses val="autoZero"/>
        <c:auto val="1"/>
        <c:lblAlgn val="ctr"/>
        <c:lblOffset val="100"/>
        <c:noMultiLvlLbl val="0"/>
      </c:catAx>
      <c:valAx>
        <c:axId val="291508288"/>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896"/>
        <c:crosses val="autoZero"/>
        <c:crossBetween val="between"/>
      </c:valAx>
      <c:spPr>
        <a:noFill/>
        <a:ln>
          <a:noFill/>
        </a:ln>
        <a:effectLst/>
      </c:spPr>
    </c:plotArea>
    <c:legend>
      <c:legendPos val="b"/>
      <c:layout>
        <c:manualLayout>
          <c:xMode val="edge"/>
          <c:yMode val="edge"/>
          <c:x val="1.2849168567736567E-3"/>
          <c:y val="0.79019018433700916"/>
          <c:w val="0.99871508314322632"/>
          <c:h val="0.195645579107345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One loan + W per year</a:t>
            </a:r>
          </a:p>
          <a:p>
            <a:pPr>
              <a:defRPr/>
            </a:pPr>
            <a:r>
              <a:rPr lang="fr-FR"/>
              <a:t>Each years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'Comb1 One loan + W per year'!$B$33:$C$33</c:f>
              <c:strCache>
                <c:ptCount val="2"/>
                <c:pt idx="0">
                  <c:v>Capital</c:v>
                </c:pt>
              </c:strCache>
            </c:strRef>
          </c:tx>
          <c:spPr>
            <a:solidFill>
              <a:schemeClr val="accent1"/>
            </a:solidFill>
            <a:ln>
              <a:noFill/>
            </a:ln>
            <a:effectLst/>
          </c:spPr>
          <c:invertIfNegative val="0"/>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3E6D-487F-891A-95A4161FABD7}"/>
            </c:ext>
          </c:extLst>
        </c:ser>
        <c:ser>
          <c:idx val="1"/>
          <c:order val="1"/>
          <c:tx>
            <c:strRef>
              <c:f>'Comb1 One loan + W per year'!$B$34:$C$34</c:f>
              <c:strCache>
                <c:ptCount val="2"/>
                <c:pt idx="0">
                  <c:v>Interests</c:v>
                </c:pt>
              </c:strCache>
            </c:strRef>
          </c:tx>
          <c:spPr>
            <a:solidFill>
              <a:schemeClr val="accent2"/>
            </a:solidFill>
            <a:ln>
              <a:noFill/>
            </a:ln>
            <a:effectLst/>
          </c:spPr>
          <c:invertIfNegative val="0"/>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3E6D-487F-891A-95A4161FABD7}"/>
            </c:ext>
          </c:extLst>
        </c:ser>
        <c:ser>
          <c:idx val="2"/>
          <c:order val="2"/>
          <c:tx>
            <c:strRef>
              <c:f>'Comb1 One loan + W per year'!$B$35:$C$35</c:f>
              <c:strCache>
                <c:ptCount val="2"/>
                <c:pt idx="0">
                  <c:v>Energy bill After renovation works</c:v>
                </c:pt>
              </c:strCache>
            </c:strRef>
          </c:tx>
          <c:spPr>
            <a:solidFill>
              <a:schemeClr val="accent3"/>
            </a:solidFill>
            <a:ln>
              <a:noFill/>
            </a:ln>
            <a:effectLst/>
          </c:spPr>
          <c:invertIfNegative val="0"/>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3E6D-487F-891A-95A4161FABD7}"/>
            </c:ext>
          </c:extLst>
        </c:ser>
        <c:dLbls>
          <c:showLegendKey val="0"/>
          <c:showVal val="0"/>
          <c:showCatName val="0"/>
          <c:showSerName val="0"/>
          <c:showPercent val="0"/>
          <c:showBubbleSize val="0"/>
        </c:dLbls>
        <c:gapWidth val="150"/>
        <c:overlap val="100"/>
        <c:axId val="117678584"/>
        <c:axId val="117679760"/>
      </c:barChart>
      <c:lineChart>
        <c:grouping val="standard"/>
        <c:varyColors val="0"/>
        <c:ser>
          <c:idx val="3"/>
          <c:order val="3"/>
          <c:tx>
            <c:strRef>
              <c:f>'Comb1 One loan + W per year'!$B$36:$C$36</c:f>
              <c:strCache>
                <c:ptCount val="2"/>
                <c:pt idx="0">
                  <c:v>Energy bill Baseline</c:v>
                </c:pt>
              </c:strCache>
            </c:strRef>
          </c:tx>
          <c:spPr>
            <a:ln w="28575" cap="rnd">
              <a:solidFill>
                <a:schemeClr val="accent4"/>
              </a:solidFill>
              <a:round/>
            </a:ln>
            <a:effectLst/>
          </c:spPr>
          <c:marker>
            <c:symbol val="none"/>
          </c:marker>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3E6D-487F-891A-95A4161FABD7}"/>
            </c:ext>
          </c:extLst>
        </c:ser>
        <c:dLbls>
          <c:showLegendKey val="0"/>
          <c:showVal val="0"/>
          <c:showCatName val="0"/>
          <c:showSerName val="0"/>
          <c:showPercent val="0"/>
          <c:showBubbleSize val="0"/>
        </c:dLbls>
        <c:marker val="1"/>
        <c:smooth val="0"/>
        <c:axId val="117678584"/>
        <c:axId val="117679760"/>
      </c:lineChart>
      <c:catAx>
        <c:axId val="117678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9760"/>
        <c:crosses val="autoZero"/>
        <c:auto val="1"/>
        <c:lblAlgn val="ctr"/>
        <c:lblOffset val="100"/>
        <c:noMultiLvlLbl val="0"/>
      </c:catAx>
      <c:valAx>
        <c:axId val="117679760"/>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8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aseline="0"/>
              <a:t>One loan + W per year</a:t>
            </a:r>
          </a:p>
          <a:p>
            <a:pPr>
              <a:defRPr/>
            </a:pPr>
            <a:r>
              <a:rPr lang="fr-FR" baseline="0"/>
              <a:t>Accumulated on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'Comb1 One loan + W per year'!$B$39:$C$39</c:f>
              <c:strCache>
                <c:ptCount val="2"/>
                <c:pt idx="0">
                  <c:v>Capital</c:v>
                </c:pt>
              </c:strCache>
            </c:strRef>
          </c:tx>
          <c:spPr>
            <a:solidFill>
              <a:schemeClr val="accent1"/>
            </a:solidFill>
            <a:ln>
              <a:noFill/>
            </a:ln>
            <a:effectLst/>
          </c:spPr>
          <c:invertIfNegative val="0"/>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year'!$D$39:$AP$39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8254-41CA-82C4-DA625771DD70}"/>
            </c:ext>
          </c:extLst>
        </c:ser>
        <c:ser>
          <c:idx val="1"/>
          <c:order val="1"/>
          <c:tx>
            <c:strRef>
              <c:f>'Comb1 One loan + W per year'!$B$40:$C$40</c:f>
              <c:strCache>
                <c:ptCount val="2"/>
                <c:pt idx="0">
                  <c:v>Interests</c:v>
                </c:pt>
              </c:strCache>
            </c:strRef>
          </c:tx>
          <c:spPr>
            <a:solidFill>
              <a:schemeClr val="accent2"/>
            </a:solidFill>
            <a:ln>
              <a:noFill/>
            </a:ln>
            <a:effectLst/>
          </c:spPr>
          <c:invertIfNegative val="0"/>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8254-41CA-82C4-DA625771DD70}"/>
            </c:ext>
          </c:extLst>
        </c:ser>
        <c:ser>
          <c:idx val="2"/>
          <c:order val="2"/>
          <c:tx>
            <c:strRef>
              <c:f>'Comb1 One loan + W per year'!$B$41:$C$41</c:f>
              <c:strCache>
                <c:ptCount val="2"/>
                <c:pt idx="0">
                  <c:v>Energy bill After renovation works</c:v>
                </c:pt>
              </c:strCache>
            </c:strRef>
          </c:tx>
          <c:spPr>
            <a:solidFill>
              <a:schemeClr val="accent3"/>
            </a:solidFill>
            <a:ln>
              <a:noFill/>
            </a:ln>
            <a:effectLst/>
          </c:spPr>
          <c:invertIfNegative val="0"/>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8254-41CA-82C4-DA625771DD70}"/>
            </c:ext>
          </c:extLst>
        </c:ser>
        <c:dLbls>
          <c:showLegendKey val="0"/>
          <c:showVal val="0"/>
          <c:showCatName val="0"/>
          <c:showSerName val="0"/>
          <c:showPercent val="0"/>
          <c:showBubbleSize val="0"/>
        </c:dLbls>
        <c:gapWidth val="150"/>
        <c:overlap val="100"/>
        <c:axId val="117678976"/>
        <c:axId val="291505936"/>
      </c:barChart>
      <c:lineChart>
        <c:grouping val="standard"/>
        <c:varyColors val="0"/>
        <c:ser>
          <c:idx val="3"/>
          <c:order val="3"/>
          <c:tx>
            <c:strRef>
              <c:f>'Comb1 One loan + W per year'!$B$42:$C$42</c:f>
              <c:strCache>
                <c:ptCount val="2"/>
                <c:pt idx="0">
                  <c:v>Energy bill Baseline</c:v>
                </c:pt>
              </c:strCache>
            </c:strRef>
          </c:tx>
          <c:spPr>
            <a:ln w="28575" cap="rnd">
              <a:solidFill>
                <a:schemeClr val="accent4"/>
              </a:solidFill>
              <a:round/>
            </a:ln>
            <a:effectLst/>
          </c:spPr>
          <c:marker>
            <c:symbol val="none"/>
          </c:marker>
          <c:cat>
            <c:numRef>
              <c:f>'Comb1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'Comb1 One loan + W per year'!$D$42:$AP$42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8254-41CA-82C4-DA625771DD70}"/>
            </c:ext>
          </c:extLst>
        </c:ser>
        <c:dLbls>
          <c:showLegendKey val="0"/>
          <c:showVal val="0"/>
          <c:showCatName val="0"/>
          <c:showSerName val="0"/>
          <c:showPercent val="0"/>
          <c:showBubbleSize val="0"/>
        </c:dLbls>
        <c:marker val="1"/>
        <c:smooth val="0"/>
        <c:axId val="117678976"/>
        <c:axId val="291505936"/>
      </c:lineChart>
      <c:catAx>
        <c:axId val="117678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5936"/>
        <c:crosses val="autoZero"/>
        <c:auto val="1"/>
        <c:lblAlgn val="ctr"/>
        <c:lblOffset val="100"/>
        <c:noMultiLvlLbl val="0"/>
      </c:catAx>
      <c:valAx>
        <c:axId val="29150593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8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1 Comparison'!$B$33:$C$33</c:f>
              <c:strCache>
                <c:ptCount val="2"/>
                <c:pt idx="0">
                  <c:v>Financing 1 complete loan over  years + 20 years after</c:v>
                </c:pt>
              </c:strCache>
            </c:strRef>
          </c:tx>
          <c:spPr>
            <a:ln w="28575" cap="rnd">
              <a:solidFill>
                <a:schemeClr val="accent1"/>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Comparison'!$D$33:$AP$33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69FB-4714-B4D1-CE12BA60AC56}"/>
            </c:ext>
          </c:extLst>
        </c:ser>
        <c:ser>
          <c:idx val="1"/>
          <c:order val="1"/>
          <c:tx>
            <c:strRef>
              <c:f>'Comb 1 Comparison'!$B$34:$C$34</c:f>
              <c:strCache>
                <c:ptCount val="2"/>
                <c:pt idx="0">
                  <c:v>Financing 0 annual loans over  years + visualization over 40 years</c:v>
                </c:pt>
              </c:strCache>
            </c:strRef>
          </c:tx>
          <c:spPr>
            <a:ln w="28575" cap="rnd">
              <a:solidFill>
                <a:schemeClr val="accent2"/>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Comparison'!$D$34:$AP$34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69FB-4714-B4D1-CE12BA60AC56}"/>
            </c:ext>
          </c:extLst>
        </c:ser>
        <c:ser>
          <c:idx val="2"/>
          <c:order val="2"/>
          <c:tx>
            <c:strRef>
              <c:f>'Comb 1 Comparison'!$B$35:$C$35</c:f>
              <c:strCache>
                <c:ptCount val="2"/>
                <c:pt idx="0">
                  <c:v>Energy bill Baseline</c:v>
                </c:pt>
              </c:strCache>
            </c:strRef>
          </c:tx>
          <c:spPr>
            <a:ln w="28575" cap="rnd">
              <a:solidFill>
                <a:schemeClr val="accent3"/>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Comparison'!$D$35:$AP$35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69FB-4714-B4D1-CE12BA60AC56}"/>
            </c:ext>
          </c:extLst>
        </c:ser>
        <c:dLbls>
          <c:showLegendKey val="0"/>
          <c:showVal val="0"/>
          <c:showCatName val="0"/>
          <c:showSerName val="0"/>
          <c:showPercent val="0"/>
          <c:showBubbleSize val="0"/>
        </c:dLbls>
        <c:smooth val="0"/>
        <c:axId val="291507112"/>
        <c:axId val="291507504"/>
      </c:lineChart>
      <c:catAx>
        <c:axId val="291507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504"/>
        <c:crosses val="autoZero"/>
        <c:auto val="1"/>
        <c:lblAlgn val="ctr"/>
        <c:lblOffset val="100"/>
        <c:noMultiLvlLbl val="0"/>
      </c:catAx>
      <c:valAx>
        <c:axId val="29150750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1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Comparison</a:t>
            </a:r>
          </a:p>
          <a:p>
            <a:pPr>
              <a:defRPr/>
            </a:pPr>
            <a:r>
              <a:rPr lang="fr-FR"/>
              <a:t>Accumulated expenses</a:t>
            </a:r>
            <a:r>
              <a:rPr lang="fr-FR" baseline="0"/>
              <a:t>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'Comb 1 Comparison'!$B$41:$C$41</c:f>
              <c:strCache>
                <c:ptCount val="2"/>
                <c:pt idx="0">
                  <c:v>Financing 1 complete loan over  years + 20 years after</c:v>
                </c:pt>
              </c:strCache>
            </c:strRef>
          </c:tx>
          <c:spPr>
            <a:ln w="28575" cap="rnd">
              <a:solidFill>
                <a:schemeClr val="accent1"/>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Comparison'!$D$41:$AP$41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0-5655-45AD-8FFC-0D26D50CC75E}"/>
            </c:ext>
          </c:extLst>
        </c:ser>
        <c:ser>
          <c:idx val="1"/>
          <c:order val="1"/>
          <c:tx>
            <c:strRef>
              <c:f>'Comb 1 Comparison'!$B$42:$C$42</c:f>
              <c:strCache>
                <c:ptCount val="2"/>
                <c:pt idx="0">
                  <c:v>Financing 0 annual loans over  years + visualization over 40 years</c:v>
                </c:pt>
              </c:strCache>
            </c:strRef>
          </c:tx>
          <c:spPr>
            <a:ln w="28575" cap="rnd">
              <a:solidFill>
                <a:schemeClr val="accent2"/>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Comparison'!$D$42:$AP$42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1-5655-45AD-8FFC-0D26D50CC75E}"/>
            </c:ext>
          </c:extLst>
        </c:ser>
        <c:ser>
          <c:idx val="2"/>
          <c:order val="2"/>
          <c:tx>
            <c:strRef>
              <c:f>'Comb 1 Comparison'!$B$43:$C$43</c:f>
              <c:strCache>
                <c:ptCount val="2"/>
                <c:pt idx="0">
                  <c:v>Energy bill Baseline</c:v>
                </c:pt>
              </c:strCache>
            </c:strRef>
          </c:tx>
          <c:spPr>
            <a:ln w="28575" cap="rnd">
              <a:solidFill>
                <a:schemeClr val="accent3"/>
              </a:solidFill>
              <a:round/>
            </a:ln>
            <a:effectLst/>
          </c:spPr>
          <c:marker>
            <c:symbol val="none"/>
          </c:marker>
          <c:cat>
            <c:numRef>
              <c:f>'Comb 1 Comparison'!$D$32:$AP$32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 1 Comparison'!$D$43:$AP$43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2-5655-45AD-8FFC-0D26D50CC75E}"/>
            </c:ext>
          </c:extLst>
        </c:ser>
        <c:dLbls>
          <c:showLegendKey val="0"/>
          <c:showVal val="0"/>
          <c:showCatName val="0"/>
          <c:showSerName val="0"/>
          <c:showPercent val="0"/>
          <c:showBubbleSize val="0"/>
        </c:dLbls>
        <c:smooth val="0"/>
        <c:axId val="291507896"/>
        <c:axId val="291508288"/>
      </c:lineChart>
      <c:catAx>
        <c:axId val="291507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8288"/>
        <c:crosses val="autoZero"/>
        <c:auto val="1"/>
        <c:lblAlgn val="ctr"/>
        <c:lblOffset val="100"/>
        <c:noMultiLvlLbl val="0"/>
      </c:catAx>
      <c:valAx>
        <c:axId val="291508288"/>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7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All in one loan</a:t>
            </a:r>
          </a:p>
          <a:p>
            <a:pPr>
              <a:defRPr/>
            </a:pPr>
            <a:r>
              <a:rPr lang="fr-FR"/>
              <a:t>Each</a:t>
            </a:r>
            <a:r>
              <a:rPr lang="fr-FR" baseline="0"/>
              <a:t> year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'Comb2 All in one loan + W'!$B$33:$C$33</c:f>
              <c:strCache>
                <c:ptCount val="2"/>
                <c:pt idx="0">
                  <c:v>Capital</c:v>
                </c:pt>
              </c:strCache>
            </c:strRef>
          </c:tx>
          <c:spPr>
            <a:solidFill>
              <a:schemeClr val="accent1"/>
            </a:solidFill>
            <a:ln>
              <a:noFill/>
            </a:ln>
            <a:effectLst/>
          </c:spPr>
          <c:invertIfNegative val="0"/>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formatCode="General">
                  <c:v>0</c:v>
                </c:pt>
                <c:pt idx="21" formatCode="General">
                  <c:v>0</c:v>
                </c:pt>
                <c:pt idx="22" formatCode="General">
                  <c:v>0</c:v>
                </c:pt>
                <c:pt idx="23" formatCode="General">
                  <c:v>0</c:v>
                </c:pt>
                <c:pt idx="24" formatCode="General">
                  <c:v>0</c:v>
                </c:pt>
                <c:pt idx="25" formatCode="General">
                  <c:v>0</c:v>
                </c:pt>
                <c:pt idx="26" formatCode="General">
                  <c:v>0</c:v>
                </c:pt>
                <c:pt idx="27" formatCode="General">
                  <c:v>0</c:v>
                </c:pt>
                <c:pt idx="28" formatCode="General">
                  <c:v>0</c:v>
                </c:pt>
                <c:pt idx="29" formatCode="General">
                  <c:v>0</c:v>
                </c:pt>
                <c:pt idx="30" formatCode="General">
                  <c:v>0</c:v>
                </c:pt>
                <c:pt idx="31" formatCode="General">
                  <c:v>0</c:v>
                </c:pt>
                <c:pt idx="32" formatCode="General">
                  <c:v>0</c:v>
                </c:pt>
                <c:pt idx="33" formatCode="General">
                  <c:v>0</c:v>
                </c:pt>
                <c:pt idx="34" formatCode="General">
                  <c:v>0</c:v>
                </c:pt>
                <c:pt idx="35" formatCode="General">
                  <c:v>0</c:v>
                </c:pt>
                <c:pt idx="36" formatCode="General">
                  <c:v>0</c:v>
                </c:pt>
                <c:pt idx="37" formatCode="General">
                  <c:v>0</c:v>
                </c:pt>
                <c:pt idx="38" formatCode="General">
                  <c:v>0</c:v>
                </c:pt>
              </c:numCache>
            </c:numRef>
          </c:val>
          <c:extLst>
            <c:ext xmlns:c16="http://schemas.microsoft.com/office/drawing/2014/chart" uri="{C3380CC4-5D6E-409C-BE32-E72D297353CC}">
              <c16:uniqueId val="{00000000-39A6-459B-B1F3-B8BED79B1DA2}"/>
            </c:ext>
          </c:extLst>
        </c:ser>
        <c:ser>
          <c:idx val="1"/>
          <c:order val="1"/>
          <c:tx>
            <c:strRef>
              <c:f>'Comb2 All in one loan + W'!$B$34:$C$34</c:f>
              <c:strCache>
                <c:ptCount val="2"/>
                <c:pt idx="0">
                  <c:v>Interests</c:v>
                </c:pt>
              </c:strCache>
            </c:strRef>
          </c:tx>
          <c:spPr>
            <a:solidFill>
              <a:schemeClr val="accent2"/>
            </a:solidFill>
            <a:ln>
              <a:noFill/>
            </a:ln>
            <a:effectLst/>
          </c:spPr>
          <c:invertIfNegative val="0"/>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formatCode="General">
                  <c:v>0</c:v>
                </c:pt>
                <c:pt idx="21" formatCode="General">
                  <c:v>0</c:v>
                </c:pt>
                <c:pt idx="22" formatCode="General">
                  <c:v>0</c:v>
                </c:pt>
                <c:pt idx="23" formatCode="General">
                  <c:v>0</c:v>
                </c:pt>
                <c:pt idx="24" formatCode="General">
                  <c:v>0</c:v>
                </c:pt>
                <c:pt idx="25" formatCode="General">
                  <c:v>0</c:v>
                </c:pt>
                <c:pt idx="26" formatCode="General">
                  <c:v>0</c:v>
                </c:pt>
                <c:pt idx="27" formatCode="General">
                  <c:v>0</c:v>
                </c:pt>
                <c:pt idx="28" formatCode="General">
                  <c:v>0</c:v>
                </c:pt>
                <c:pt idx="29" formatCode="General">
                  <c:v>0</c:v>
                </c:pt>
                <c:pt idx="30" formatCode="General">
                  <c:v>0</c:v>
                </c:pt>
                <c:pt idx="31" formatCode="General">
                  <c:v>0</c:v>
                </c:pt>
                <c:pt idx="32" formatCode="General">
                  <c:v>0</c:v>
                </c:pt>
                <c:pt idx="33" formatCode="General">
                  <c:v>0</c:v>
                </c:pt>
                <c:pt idx="34" formatCode="General">
                  <c:v>0</c:v>
                </c:pt>
                <c:pt idx="35" formatCode="General">
                  <c:v>0</c:v>
                </c:pt>
                <c:pt idx="36" formatCode="General">
                  <c:v>0</c:v>
                </c:pt>
                <c:pt idx="37" formatCode="General">
                  <c:v>0</c:v>
                </c:pt>
                <c:pt idx="38" formatCode="General">
                  <c:v>0</c:v>
                </c:pt>
              </c:numCache>
            </c:numRef>
          </c:val>
          <c:extLst>
            <c:ext xmlns:c16="http://schemas.microsoft.com/office/drawing/2014/chart" uri="{C3380CC4-5D6E-409C-BE32-E72D297353CC}">
              <c16:uniqueId val="{00000001-39A6-459B-B1F3-B8BED79B1DA2}"/>
            </c:ext>
          </c:extLst>
        </c:ser>
        <c:ser>
          <c:idx val="2"/>
          <c:order val="2"/>
          <c:tx>
            <c:strRef>
              <c:f>'Comb2 All in one loan + W'!$B$35:$C$35</c:f>
              <c:strCache>
                <c:ptCount val="2"/>
                <c:pt idx="0">
                  <c:v>Energy bill After renovation works</c:v>
                </c:pt>
              </c:strCache>
            </c:strRef>
          </c:tx>
          <c:spPr>
            <a:solidFill>
              <a:schemeClr val="accent3"/>
            </a:solidFill>
            <a:ln>
              <a:noFill/>
            </a:ln>
            <a:effectLst/>
          </c:spPr>
          <c:invertIfNegative val="0"/>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39A6-459B-B1F3-B8BED79B1DA2}"/>
            </c:ext>
          </c:extLst>
        </c:ser>
        <c:dLbls>
          <c:showLegendKey val="0"/>
          <c:showVal val="0"/>
          <c:showCatName val="0"/>
          <c:showSerName val="0"/>
          <c:showPercent val="0"/>
          <c:showBubbleSize val="0"/>
        </c:dLbls>
        <c:gapWidth val="150"/>
        <c:overlap val="100"/>
        <c:axId val="249440504"/>
        <c:axId val="291503976"/>
      </c:barChart>
      <c:lineChart>
        <c:grouping val="standard"/>
        <c:varyColors val="0"/>
        <c:ser>
          <c:idx val="3"/>
          <c:order val="3"/>
          <c:tx>
            <c:strRef>
              <c:f>'Comb2 All in one loan + W'!$B$36:$C$36</c:f>
              <c:strCache>
                <c:ptCount val="2"/>
                <c:pt idx="0">
                  <c:v>Energy bill Baseline</c:v>
                </c:pt>
              </c:strCache>
            </c:strRef>
          </c:tx>
          <c:spPr>
            <a:ln w="28575" cap="rnd">
              <a:solidFill>
                <a:schemeClr val="accent4"/>
              </a:solidFill>
              <a:round/>
            </a:ln>
            <a:effectLst/>
          </c:spPr>
          <c:marker>
            <c:symbol val="none"/>
          </c:marker>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39A6-459B-B1F3-B8BED79B1DA2}"/>
            </c:ext>
          </c:extLst>
        </c:ser>
        <c:dLbls>
          <c:showLegendKey val="0"/>
          <c:showVal val="0"/>
          <c:showCatName val="0"/>
          <c:showSerName val="0"/>
          <c:showPercent val="0"/>
          <c:showBubbleSize val="0"/>
        </c:dLbls>
        <c:marker val="1"/>
        <c:smooth val="0"/>
        <c:axId val="249440504"/>
        <c:axId val="291503976"/>
      </c:lineChart>
      <c:catAx>
        <c:axId val="249440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3976"/>
        <c:crosses val="autoZero"/>
        <c:auto val="1"/>
        <c:lblAlgn val="ctr"/>
        <c:lblOffset val="100"/>
        <c:noMultiLvlLbl val="0"/>
      </c:catAx>
      <c:valAx>
        <c:axId val="291503976"/>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0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All in one loan</a:t>
            </a:r>
          </a:p>
          <a:p>
            <a:pPr>
              <a:defRPr/>
            </a:pPr>
            <a:r>
              <a:rPr lang="fr-FR"/>
              <a:t>Accumulated expenses - </a:t>
            </a:r>
            <a:r>
              <a:rPr lang="fr-FR" baseline="0"/>
              <a:t>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'Comb2 All in one loan + W'!$B$39:$C$39</c:f>
              <c:strCache>
                <c:ptCount val="2"/>
                <c:pt idx="0">
                  <c:v>Capital</c:v>
                </c:pt>
              </c:strCache>
            </c:strRef>
          </c:tx>
          <c:spPr>
            <a:solidFill>
              <a:schemeClr val="accent1"/>
            </a:solidFill>
            <a:ln>
              <a:noFill/>
            </a:ln>
            <a:effectLst/>
          </c:spPr>
          <c:invertIfNegative val="0"/>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W'!$D$39:$AP$39</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6760-4860-A413-297E42B699F4}"/>
            </c:ext>
          </c:extLst>
        </c:ser>
        <c:ser>
          <c:idx val="1"/>
          <c:order val="1"/>
          <c:tx>
            <c:strRef>
              <c:f>'Comb2 All in one loan + W'!$B$40:$C$40</c:f>
              <c:strCache>
                <c:ptCount val="2"/>
                <c:pt idx="0">
                  <c:v>Interests</c:v>
                </c:pt>
              </c:strCache>
            </c:strRef>
          </c:tx>
          <c:spPr>
            <a:solidFill>
              <a:schemeClr val="accent2"/>
            </a:solidFill>
            <a:ln>
              <a:noFill/>
            </a:ln>
            <a:effectLst/>
          </c:spPr>
          <c:invertIfNegative val="0"/>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W'!$D$40:$AP$40</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6760-4860-A413-297E42B699F4}"/>
            </c:ext>
          </c:extLst>
        </c:ser>
        <c:ser>
          <c:idx val="2"/>
          <c:order val="2"/>
          <c:tx>
            <c:strRef>
              <c:f>'Comb2 All in one loan + W'!$B$41:$C$41</c:f>
              <c:strCache>
                <c:ptCount val="2"/>
                <c:pt idx="0">
                  <c:v>Energy bill After renovation works</c:v>
                </c:pt>
              </c:strCache>
            </c:strRef>
          </c:tx>
          <c:spPr>
            <a:solidFill>
              <a:schemeClr val="accent3"/>
            </a:solidFill>
            <a:ln>
              <a:noFill/>
            </a:ln>
            <a:effectLst/>
          </c:spPr>
          <c:invertIfNegative val="0"/>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W'!$D$41:$AP$41</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6760-4860-A413-297E42B699F4}"/>
            </c:ext>
          </c:extLst>
        </c:ser>
        <c:dLbls>
          <c:showLegendKey val="0"/>
          <c:showVal val="0"/>
          <c:showCatName val="0"/>
          <c:showSerName val="0"/>
          <c:showPercent val="0"/>
          <c:showBubbleSize val="0"/>
        </c:dLbls>
        <c:gapWidth val="150"/>
        <c:overlap val="100"/>
        <c:axId val="291504760"/>
        <c:axId val="291505152"/>
      </c:barChart>
      <c:lineChart>
        <c:grouping val="standard"/>
        <c:varyColors val="0"/>
        <c:ser>
          <c:idx val="3"/>
          <c:order val="3"/>
          <c:tx>
            <c:strRef>
              <c:f>'Comb2 All in one loan + W'!$B$42:$C$42</c:f>
              <c:strCache>
                <c:ptCount val="2"/>
                <c:pt idx="0">
                  <c:v>Energy bill Baseline</c:v>
                </c:pt>
              </c:strCache>
            </c:strRef>
          </c:tx>
          <c:spPr>
            <a:ln w="28575" cap="rnd">
              <a:solidFill>
                <a:schemeClr val="accent4"/>
              </a:solidFill>
              <a:round/>
            </a:ln>
            <a:effectLst/>
          </c:spPr>
          <c:marker>
            <c:symbol val="none"/>
          </c:marker>
          <c:cat>
            <c:numRef>
              <c:f>'Comb2 All in one loan + W'!$D$32:$AP$32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All in one loan + W'!$D$42:$AP$42</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6760-4860-A413-297E42B699F4}"/>
            </c:ext>
          </c:extLst>
        </c:ser>
        <c:dLbls>
          <c:showLegendKey val="0"/>
          <c:showVal val="0"/>
          <c:showCatName val="0"/>
          <c:showSerName val="0"/>
          <c:showPercent val="0"/>
          <c:showBubbleSize val="0"/>
        </c:dLbls>
        <c:marker val="1"/>
        <c:smooth val="0"/>
        <c:axId val="291504760"/>
        <c:axId val="291505152"/>
      </c:lineChart>
      <c:catAx>
        <c:axId val="291504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5152"/>
        <c:crosses val="autoZero"/>
        <c:auto val="1"/>
        <c:lblAlgn val="ctr"/>
        <c:lblOffset val="100"/>
        <c:noMultiLvlLbl val="0"/>
      </c:catAx>
      <c:valAx>
        <c:axId val="29150515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504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One loan + W per year</a:t>
            </a:r>
          </a:p>
          <a:p>
            <a:pPr>
              <a:defRPr/>
            </a:pPr>
            <a:r>
              <a:rPr lang="fr-FR"/>
              <a:t>Each years  expenses - 40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'Comb2 One loan + W per year'!$B$33:$C$33</c:f>
              <c:strCache>
                <c:ptCount val="2"/>
                <c:pt idx="0">
                  <c:v>Capital</c:v>
                </c:pt>
              </c:strCache>
            </c:strRef>
          </c:tx>
          <c:spPr>
            <a:solidFill>
              <a:schemeClr val="accent1"/>
            </a:solidFill>
            <a:ln>
              <a:noFill/>
            </a:ln>
            <a:effectLst/>
          </c:spPr>
          <c:invertIfNegative val="0"/>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year'!$D$33:$AP$33</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9717-452A-A9EE-C28A40AEF36C}"/>
            </c:ext>
          </c:extLst>
        </c:ser>
        <c:ser>
          <c:idx val="1"/>
          <c:order val="1"/>
          <c:tx>
            <c:strRef>
              <c:f>'Comb2 One loan + W per year'!$B$34:$C$34</c:f>
              <c:strCache>
                <c:ptCount val="2"/>
                <c:pt idx="0">
                  <c:v>Interests</c:v>
                </c:pt>
              </c:strCache>
            </c:strRef>
          </c:tx>
          <c:spPr>
            <a:solidFill>
              <a:schemeClr val="accent2"/>
            </a:solidFill>
            <a:ln>
              <a:noFill/>
            </a:ln>
            <a:effectLst/>
          </c:spPr>
          <c:invertIfNegative val="0"/>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year'!$D$34:$AP$34</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9717-452A-A9EE-C28A40AEF36C}"/>
            </c:ext>
          </c:extLst>
        </c:ser>
        <c:ser>
          <c:idx val="2"/>
          <c:order val="2"/>
          <c:tx>
            <c:strRef>
              <c:f>'Comb2 One loan + W per year'!$B$35:$C$35</c:f>
              <c:strCache>
                <c:ptCount val="2"/>
                <c:pt idx="0">
                  <c:v>Energy bill After renovation works</c:v>
                </c:pt>
              </c:strCache>
            </c:strRef>
          </c:tx>
          <c:spPr>
            <a:solidFill>
              <a:schemeClr val="accent3"/>
            </a:solidFill>
            <a:ln>
              <a:noFill/>
            </a:ln>
            <a:effectLst/>
          </c:spPr>
          <c:invertIfNegative val="0"/>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year'!$D$35:$AP$35</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9717-452A-A9EE-C28A40AEF36C}"/>
            </c:ext>
          </c:extLst>
        </c:ser>
        <c:dLbls>
          <c:showLegendKey val="0"/>
          <c:showVal val="0"/>
          <c:showCatName val="0"/>
          <c:showSerName val="0"/>
          <c:showPercent val="0"/>
          <c:showBubbleSize val="0"/>
        </c:dLbls>
        <c:gapWidth val="150"/>
        <c:overlap val="100"/>
        <c:axId val="117678584"/>
        <c:axId val="117679760"/>
      </c:barChart>
      <c:lineChart>
        <c:grouping val="standard"/>
        <c:varyColors val="0"/>
        <c:ser>
          <c:idx val="3"/>
          <c:order val="3"/>
          <c:tx>
            <c:strRef>
              <c:f>'Comb2 One loan + W per year'!$B$36:$C$36</c:f>
              <c:strCache>
                <c:ptCount val="2"/>
                <c:pt idx="0">
                  <c:v>Energy bill Baseline</c:v>
                </c:pt>
              </c:strCache>
            </c:strRef>
          </c:tx>
          <c:spPr>
            <a:ln w="28575" cap="rnd">
              <a:solidFill>
                <a:schemeClr val="accent4"/>
              </a:solidFill>
              <a:round/>
            </a:ln>
            <a:effectLst/>
          </c:spPr>
          <c:marker>
            <c:symbol val="none"/>
          </c:marker>
          <c:cat>
            <c:numRef>
              <c:f>'Comb2 One loan + W per year'!$D$32:$AP$32</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numCache>
            </c:numRef>
          </c:cat>
          <c:val>
            <c:numRef>
              <c:f>'Comb2 One loan + W per year'!$D$36:$AP$36</c:f>
              <c:numCache>
                <c:formatCode>#,##0\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mooth val="0"/>
          <c:extLst>
            <c:ext xmlns:c16="http://schemas.microsoft.com/office/drawing/2014/chart" uri="{C3380CC4-5D6E-409C-BE32-E72D297353CC}">
              <c16:uniqueId val="{00000003-9717-452A-A9EE-C28A40AEF36C}"/>
            </c:ext>
          </c:extLst>
        </c:ser>
        <c:dLbls>
          <c:showLegendKey val="0"/>
          <c:showVal val="0"/>
          <c:showCatName val="0"/>
          <c:showSerName val="0"/>
          <c:showPercent val="0"/>
          <c:showBubbleSize val="0"/>
        </c:dLbls>
        <c:marker val="1"/>
        <c:smooth val="0"/>
        <c:axId val="117678584"/>
        <c:axId val="117679760"/>
      </c:lineChart>
      <c:catAx>
        <c:axId val="117678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9760"/>
        <c:crosses val="autoZero"/>
        <c:auto val="1"/>
        <c:lblAlgn val="ctr"/>
        <c:lblOffset val="100"/>
        <c:noMultiLvlLbl val="0"/>
      </c:catAx>
      <c:valAx>
        <c:axId val="117679760"/>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78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14.xml"/><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16.xml"/><Relationship Id="rId1" Type="http://schemas.openxmlformats.org/officeDocument/2006/relationships/chart" Target="../charts/chart1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18.xml"/><Relationship Id="rId1" Type="http://schemas.openxmlformats.org/officeDocument/2006/relationships/chart" Target="../charts/chart17.xml"/></Relationships>
</file>

<file path=xl/drawings/_rels/drawing13.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6.xml"/><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1</xdr:col>
      <xdr:colOff>11779</xdr:colOff>
      <xdr:row>17</xdr:row>
      <xdr:rowOff>118241</xdr:rowOff>
    </xdr:from>
    <xdr:to>
      <xdr:col>1</xdr:col>
      <xdr:colOff>3572891</xdr:colOff>
      <xdr:row>22</xdr:row>
      <xdr:rowOff>157316</xdr:rowOff>
    </xdr:to>
    <xdr:pic>
      <xdr:nvPicPr>
        <xdr:cNvPr id="3" name="Imagen 2">
          <a:extLst>
            <a:ext uri="{FF2B5EF4-FFF2-40B4-BE49-F238E27FC236}">
              <a16:creationId xmlns:a16="http://schemas.microsoft.com/office/drawing/2014/main" id="{16BE1FF7-5714-4E85-9904-C79BDE6137A9}"/>
            </a:ext>
          </a:extLst>
        </xdr:cNvPr>
        <xdr:cNvPicPr>
          <a:picLocks noChangeAspect="1"/>
        </xdr:cNvPicPr>
      </xdr:nvPicPr>
      <xdr:blipFill>
        <a:blip xmlns:r="http://schemas.openxmlformats.org/officeDocument/2006/relationships" r:embed="rId1"/>
        <a:stretch>
          <a:fillRect/>
        </a:stretch>
      </xdr:blipFill>
      <xdr:spPr>
        <a:xfrm>
          <a:off x="793832" y="5993662"/>
          <a:ext cx="3561112" cy="941443"/>
        </a:xfrm>
        <a:prstGeom prst="rect">
          <a:avLst/>
        </a:prstGeom>
      </xdr:spPr>
    </xdr:pic>
    <xdr:clientData/>
  </xdr:twoCellAnchor>
  <xdr:twoCellAnchor editAs="oneCell">
    <xdr:from>
      <xdr:col>1</xdr:col>
      <xdr:colOff>5918178</xdr:colOff>
      <xdr:row>17</xdr:row>
      <xdr:rowOff>157076</xdr:rowOff>
    </xdr:from>
    <xdr:to>
      <xdr:col>2</xdr:col>
      <xdr:colOff>6523</xdr:colOff>
      <xdr:row>23</xdr:row>
      <xdr:rowOff>15676</xdr:rowOff>
    </xdr:to>
    <xdr:pic>
      <xdr:nvPicPr>
        <xdr:cNvPr id="4" name="Image 2">
          <a:extLst>
            <a:ext uri="{FF2B5EF4-FFF2-40B4-BE49-F238E27FC236}">
              <a16:creationId xmlns:a16="http://schemas.microsoft.com/office/drawing/2014/main" id="{8BCE0F74-F5FF-493E-B911-CF7F20E14E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00231" y="6032497"/>
          <a:ext cx="1006503" cy="941442"/>
        </a:xfrm>
        <a:prstGeom prst="rect">
          <a:avLst/>
        </a:prstGeom>
      </xdr:spPr>
    </xdr:pic>
    <xdr:clientData/>
  </xdr:twoCellAnchor>
  <xdr:twoCellAnchor editAs="oneCell">
    <xdr:from>
      <xdr:col>1</xdr:col>
      <xdr:colOff>10694</xdr:colOff>
      <xdr:row>1</xdr:row>
      <xdr:rowOff>40245</xdr:rowOff>
    </xdr:from>
    <xdr:to>
      <xdr:col>1</xdr:col>
      <xdr:colOff>4185068</xdr:colOff>
      <xdr:row>1</xdr:row>
      <xdr:rowOff>976245</xdr:rowOff>
    </xdr:to>
    <xdr:pic>
      <xdr:nvPicPr>
        <xdr:cNvPr id="6" name="Imagen 5">
          <a:extLst>
            <a:ext uri="{FF2B5EF4-FFF2-40B4-BE49-F238E27FC236}">
              <a16:creationId xmlns:a16="http://schemas.microsoft.com/office/drawing/2014/main" id="{1163F78A-7A52-4F35-8EAC-C51D160B045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92747" y="220719"/>
          <a:ext cx="4174374" cy="936000"/>
        </a:xfrm>
        <a:prstGeom prst="rect">
          <a:avLst/>
        </a:prstGeom>
      </xdr:spPr>
    </xdr:pic>
    <xdr:clientData/>
  </xdr:twoCellAnchor>
  <xdr:twoCellAnchor editAs="oneCell">
    <xdr:from>
      <xdr:col>1</xdr:col>
      <xdr:colOff>4237249</xdr:colOff>
      <xdr:row>1</xdr:row>
      <xdr:rowOff>315502</xdr:rowOff>
    </xdr:from>
    <xdr:to>
      <xdr:col>1</xdr:col>
      <xdr:colOff>6884330</xdr:colOff>
      <xdr:row>1</xdr:row>
      <xdr:rowOff>849515</xdr:rowOff>
    </xdr:to>
    <xdr:pic>
      <xdr:nvPicPr>
        <xdr:cNvPr id="8" name="Imagen 7">
          <a:extLst>
            <a:ext uri="{FF2B5EF4-FFF2-40B4-BE49-F238E27FC236}">
              <a16:creationId xmlns:a16="http://schemas.microsoft.com/office/drawing/2014/main" id="{C429351C-1C36-4672-B44C-A2820B5BA0F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019302" y="495976"/>
          <a:ext cx="2647081" cy="53401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3">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44</xdr:row>
      <xdr:rowOff>74632</xdr:rowOff>
    </xdr:from>
    <xdr:to>
      <xdr:col>9</xdr:col>
      <xdr:colOff>701955</xdr:colOff>
      <xdr:row>54</xdr:row>
      <xdr:rowOff>14012</xdr:rowOff>
    </xdr:to>
    <xdr:pic>
      <xdr:nvPicPr>
        <xdr:cNvPr id="5" name="Imagen 4">
          <a:extLst>
            <a:ext uri="{FF2B5EF4-FFF2-40B4-BE49-F238E27FC236}">
              <a16:creationId xmlns:a16="http://schemas.microsoft.com/office/drawing/2014/main" id="{5652267A-EF93-4243-A7DE-F1D90684AC3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8134247"/>
          <a:ext cx="7784647" cy="177111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43</xdr:row>
      <xdr:rowOff>114300</xdr:rowOff>
    </xdr:from>
    <xdr:to>
      <xdr:col>10</xdr:col>
      <xdr:colOff>424089</xdr:colOff>
      <xdr:row>53</xdr:row>
      <xdr:rowOff>100607</xdr:rowOff>
    </xdr:to>
    <xdr:pic>
      <xdr:nvPicPr>
        <xdr:cNvPr id="5" name="Imagen 4">
          <a:extLst>
            <a:ext uri="{FF2B5EF4-FFF2-40B4-BE49-F238E27FC236}">
              <a16:creationId xmlns:a16="http://schemas.microsoft.com/office/drawing/2014/main" id="{C96C5B5D-069F-4F3B-87A6-D4FFC85C714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7759700"/>
          <a:ext cx="7790089" cy="176430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44</xdr:row>
      <xdr:rowOff>130969</xdr:rowOff>
    </xdr:from>
    <xdr:to>
      <xdr:col>9</xdr:col>
      <xdr:colOff>344601</xdr:colOff>
      <xdr:row>54</xdr:row>
      <xdr:rowOff>114781</xdr:rowOff>
    </xdr:to>
    <xdr:pic>
      <xdr:nvPicPr>
        <xdr:cNvPr id="5" name="Imagen 4">
          <a:extLst>
            <a:ext uri="{FF2B5EF4-FFF2-40B4-BE49-F238E27FC236}">
              <a16:creationId xmlns:a16="http://schemas.microsoft.com/office/drawing/2014/main" id="{A6F69B0A-B003-4C38-AABB-27BF6F70AA6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9274969"/>
          <a:ext cx="7786007" cy="17697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241212</xdr:colOff>
      <xdr:row>1</xdr:row>
      <xdr:rowOff>21870</xdr:rowOff>
    </xdr:from>
    <xdr:to>
      <xdr:col>25</xdr:col>
      <xdr:colOff>688056</xdr:colOff>
      <xdr:row>30</xdr:row>
      <xdr:rowOff>5039</xdr:rowOff>
    </xdr:to>
    <xdr:graphicFrame macro="">
      <xdr:nvGraphicFramePr>
        <xdr:cNvPr id="9" name="Graphique 2">
          <a:extLst>
            <a:ext uri="{FF2B5EF4-FFF2-40B4-BE49-F238E27FC236}">
              <a16:creationId xmlns:a16="http://schemas.microsoft.com/office/drawing/2014/main" id="{00000000-0008-0000-0D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0</xdr:colOff>
      <xdr:row>66</xdr:row>
      <xdr:rowOff>0</xdr:rowOff>
    </xdr:from>
    <xdr:to>
      <xdr:col>9</xdr:col>
      <xdr:colOff>6947</xdr:colOff>
      <xdr:row>75</xdr:row>
      <xdr:rowOff>141405</xdr:rowOff>
    </xdr:to>
    <xdr:pic>
      <xdr:nvPicPr>
        <xdr:cNvPr id="5" name="Imagen 4">
          <a:extLst>
            <a:ext uri="{FF2B5EF4-FFF2-40B4-BE49-F238E27FC236}">
              <a16:creationId xmlns:a16="http://schemas.microsoft.com/office/drawing/2014/main" id="{1116D5A4-00C7-4BD8-8ACB-E4A4D7ED42D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0737" y="15641053"/>
          <a:ext cx="7787368" cy="17656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19050</xdr:rowOff>
    </xdr:from>
    <xdr:to>
      <xdr:col>1</xdr:col>
      <xdr:colOff>4084861</xdr:colOff>
      <xdr:row>5</xdr:row>
      <xdr:rowOff>179528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1475" y="581025"/>
          <a:ext cx="4076700" cy="9211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626302</xdr:colOff>
      <xdr:row>0</xdr:row>
      <xdr:rowOff>0</xdr:rowOff>
    </xdr:from>
    <xdr:to>
      <xdr:col>16</xdr:col>
      <xdr:colOff>769736</xdr:colOff>
      <xdr:row>9</xdr:row>
      <xdr:rowOff>109380</xdr:rowOff>
    </xdr:to>
    <xdr:pic>
      <xdr:nvPicPr>
        <xdr:cNvPr id="6" name="Imagen 5">
          <a:extLst>
            <a:ext uri="{FF2B5EF4-FFF2-40B4-BE49-F238E27FC236}">
              <a16:creationId xmlns:a16="http://schemas.microsoft.com/office/drawing/2014/main" id="{90F461A3-7D62-4615-B6CF-DE944AC2C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077706" y="0"/>
          <a:ext cx="7776482" cy="17534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4" name="Graphique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44</xdr:row>
      <xdr:rowOff>1</xdr:rowOff>
    </xdr:from>
    <xdr:to>
      <xdr:col>9</xdr:col>
      <xdr:colOff>693790</xdr:colOff>
      <xdr:row>53</xdr:row>
      <xdr:rowOff>103503</xdr:rowOff>
    </xdr:to>
    <xdr:pic>
      <xdr:nvPicPr>
        <xdr:cNvPr id="6" name="Imagen 5">
          <a:extLst>
            <a:ext uri="{FF2B5EF4-FFF2-40B4-BE49-F238E27FC236}">
              <a16:creationId xmlns:a16="http://schemas.microsoft.com/office/drawing/2014/main" id="{E1AF973C-A004-49B7-AF8C-F1C730FC8A5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8059616"/>
          <a:ext cx="7776482" cy="17520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43</xdr:row>
      <xdr:rowOff>111578</xdr:rowOff>
    </xdr:from>
    <xdr:to>
      <xdr:col>10</xdr:col>
      <xdr:colOff>421368</xdr:colOff>
      <xdr:row>53</xdr:row>
      <xdr:rowOff>92443</xdr:rowOff>
    </xdr:to>
    <xdr:pic>
      <xdr:nvPicPr>
        <xdr:cNvPr id="6" name="Imagen 5">
          <a:extLst>
            <a:ext uri="{FF2B5EF4-FFF2-40B4-BE49-F238E27FC236}">
              <a16:creationId xmlns:a16="http://schemas.microsoft.com/office/drawing/2014/main" id="{1499CCAD-2DBD-4DBB-8C67-35B40E029D4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7756978"/>
          <a:ext cx="7787368" cy="17588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44</xdr:row>
      <xdr:rowOff>34017</xdr:rowOff>
    </xdr:from>
    <xdr:to>
      <xdr:col>9</xdr:col>
      <xdr:colOff>367393</xdr:colOff>
      <xdr:row>53</xdr:row>
      <xdr:rowOff>119884</xdr:rowOff>
    </xdr:to>
    <xdr:pic>
      <xdr:nvPicPr>
        <xdr:cNvPr id="6" name="Imagen 5">
          <a:extLst>
            <a:ext uri="{FF2B5EF4-FFF2-40B4-BE49-F238E27FC236}">
              <a16:creationId xmlns:a16="http://schemas.microsoft.com/office/drawing/2014/main" id="{4BAB126F-E146-4039-AEBB-546AC3769CE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9439955"/>
          <a:ext cx="7783286" cy="1769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3">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43</xdr:row>
      <xdr:rowOff>146539</xdr:rowOff>
    </xdr:from>
    <xdr:to>
      <xdr:col>9</xdr:col>
      <xdr:colOff>701955</xdr:colOff>
      <xdr:row>53</xdr:row>
      <xdr:rowOff>84558</xdr:rowOff>
    </xdr:to>
    <xdr:pic>
      <xdr:nvPicPr>
        <xdr:cNvPr id="5" name="Imagen 4">
          <a:extLst>
            <a:ext uri="{FF2B5EF4-FFF2-40B4-BE49-F238E27FC236}">
              <a16:creationId xmlns:a16="http://schemas.microsoft.com/office/drawing/2014/main" id="{4F50A239-6536-4509-9AA3-99856F8D60A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8022981"/>
          <a:ext cx="7784647" cy="17697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44</xdr:row>
      <xdr:rowOff>12700</xdr:rowOff>
    </xdr:from>
    <xdr:to>
      <xdr:col>10</xdr:col>
      <xdr:colOff>424089</xdr:colOff>
      <xdr:row>53</xdr:row>
      <xdr:rowOff>176807</xdr:rowOff>
    </xdr:to>
    <xdr:pic>
      <xdr:nvPicPr>
        <xdr:cNvPr id="5" name="Imagen 4">
          <a:extLst>
            <a:ext uri="{FF2B5EF4-FFF2-40B4-BE49-F238E27FC236}">
              <a16:creationId xmlns:a16="http://schemas.microsoft.com/office/drawing/2014/main" id="{64BBE8D4-6E1B-4159-B21B-E174DD1294F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7835900"/>
          <a:ext cx="7790089" cy="176430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27214</xdr:colOff>
      <xdr:row>0</xdr:row>
      <xdr:rowOff>176893</xdr:rowOff>
    </xdr:from>
    <xdr:to>
      <xdr:col>13</xdr:col>
      <xdr:colOff>27214</xdr:colOff>
      <xdr:row>29</xdr:row>
      <xdr:rowOff>176893</xdr:rowOff>
    </xdr:to>
    <xdr:graphicFrame macro="">
      <xdr:nvGraphicFramePr>
        <xdr:cNvPr id="2" name="Graphique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748393</xdr:colOff>
      <xdr:row>0</xdr:row>
      <xdr:rowOff>163285</xdr:rowOff>
    </xdr:from>
    <xdr:to>
      <xdr:col>25</xdr:col>
      <xdr:colOff>748393</xdr:colOff>
      <xdr:row>29</xdr:row>
      <xdr:rowOff>163285</xdr:rowOff>
    </xdr:to>
    <xdr:graphicFrame macro="">
      <xdr:nvGraphicFramePr>
        <xdr:cNvPr id="3" name="Graphique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43</xdr:row>
      <xdr:rowOff>104819</xdr:rowOff>
    </xdr:from>
    <xdr:to>
      <xdr:col>9</xdr:col>
      <xdr:colOff>351723</xdr:colOff>
      <xdr:row>53</xdr:row>
      <xdr:rowOff>28299</xdr:rowOff>
    </xdr:to>
    <xdr:pic>
      <xdr:nvPicPr>
        <xdr:cNvPr id="5" name="Imagen 4">
          <a:extLst>
            <a:ext uri="{FF2B5EF4-FFF2-40B4-BE49-F238E27FC236}">
              <a16:creationId xmlns:a16="http://schemas.microsoft.com/office/drawing/2014/main" id="{7092ABA9-455B-4657-B5D9-888E31AF3CC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9230384"/>
          <a:ext cx="7787368" cy="1767028"/>
        </a:xfrm>
        <a:prstGeom prst="rect">
          <a:avLst/>
        </a:prstGeom>
      </xdr:spPr>
    </xdr:pic>
    <xdr:clientData/>
  </xdr:twoCellAnchor>
</xdr:wsDr>
</file>

<file path=xl/theme/theme1.xml><?xml version="1.0" encoding="utf-8"?>
<a:theme xmlns:a="http://schemas.openxmlformats.org/drawingml/2006/main" name="Thèm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C89D2-EF68-47AE-B8A2-541A6E637269}">
  <dimension ref="B2:B36"/>
  <sheetViews>
    <sheetView tabSelected="1" zoomScale="95" zoomScaleNormal="95" workbookViewId="0">
      <selection activeCell="E11" sqref="E11"/>
    </sheetView>
  </sheetViews>
  <sheetFormatPr baseColWidth="10" defaultRowHeight="14.6" x14ac:dyDescent="0.4"/>
  <cols>
    <col min="2" max="2" width="97.765625" customWidth="1"/>
  </cols>
  <sheetData>
    <row r="2" spans="2:2" ht="89.6" customHeight="1" x14ac:dyDescent="0.4"/>
    <row r="4" spans="2:2" ht="33.9" thickBot="1" x14ac:dyDescent="0.45">
      <c r="B4" s="65" t="s">
        <v>140</v>
      </c>
    </row>
    <row r="5" spans="2:2" ht="30" customHeight="1" x14ac:dyDescent="0.4">
      <c r="B5" s="63" t="s">
        <v>146</v>
      </c>
    </row>
    <row r="6" spans="2:2" ht="30" customHeight="1" x14ac:dyDescent="0.4">
      <c r="B6" s="63"/>
    </row>
    <row r="7" spans="2:2" ht="30" customHeight="1" x14ac:dyDescent="0.4">
      <c r="B7" s="63" t="s">
        <v>142</v>
      </c>
    </row>
    <row r="8" spans="2:2" ht="30" customHeight="1" x14ac:dyDescent="0.4">
      <c r="B8" s="63" t="s">
        <v>143</v>
      </c>
    </row>
    <row r="9" spans="2:2" ht="30" customHeight="1" x14ac:dyDescent="0.4">
      <c r="B9" s="63" t="s">
        <v>136</v>
      </c>
    </row>
    <row r="10" spans="2:2" ht="30" customHeight="1" x14ac:dyDescent="0.4">
      <c r="B10" s="63" t="s">
        <v>137</v>
      </c>
    </row>
    <row r="11" spans="2:2" ht="30" customHeight="1" x14ac:dyDescent="0.4">
      <c r="B11" s="63" t="s">
        <v>145</v>
      </c>
    </row>
    <row r="12" spans="2:2" ht="30" customHeight="1" x14ac:dyDescent="0.4">
      <c r="B12" s="63" t="s">
        <v>144</v>
      </c>
    </row>
    <row r="16" spans="2:2" x14ac:dyDescent="0.4">
      <c r="B16" s="66" t="s">
        <v>141</v>
      </c>
    </row>
    <row r="24" spans="2:2" ht="33.9" thickBot="1" x14ac:dyDescent="0.45">
      <c r="B24" s="65" t="s">
        <v>130</v>
      </c>
    </row>
    <row r="25" spans="2:2" ht="30" customHeight="1" x14ac:dyDescent="0.4">
      <c r="B25" s="64" t="s">
        <v>131</v>
      </c>
    </row>
    <row r="26" spans="2:2" ht="30" customHeight="1" x14ac:dyDescent="0.4">
      <c r="B26" s="63" t="s">
        <v>132</v>
      </c>
    </row>
    <row r="27" spans="2:2" ht="30" customHeight="1" x14ac:dyDescent="0.4">
      <c r="B27" s="63" t="s">
        <v>133</v>
      </c>
    </row>
    <row r="28" spans="2:2" ht="30" customHeight="1" x14ac:dyDescent="0.4">
      <c r="B28" s="63"/>
    </row>
    <row r="29" spans="2:2" ht="30" customHeight="1" x14ac:dyDescent="0.4">
      <c r="B29" s="63" t="s">
        <v>134</v>
      </c>
    </row>
    <row r="30" spans="2:2" ht="30" customHeight="1" x14ac:dyDescent="0.4">
      <c r="B30" s="63" t="s">
        <v>135</v>
      </c>
    </row>
    <row r="31" spans="2:2" ht="30" customHeight="1" x14ac:dyDescent="0.4">
      <c r="B31" s="63" t="s">
        <v>136</v>
      </c>
    </row>
    <row r="32" spans="2:2" ht="30" customHeight="1" x14ac:dyDescent="0.4">
      <c r="B32" s="63" t="s">
        <v>137</v>
      </c>
    </row>
    <row r="33" spans="2:2" ht="30" customHeight="1" x14ac:dyDescent="0.4">
      <c r="B33" s="63" t="s">
        <v>138</v>
      </c>
    </row>
    <row r="34" spans="2:2" ht="30" customHeight="1" x14ac:dyDescent="0.4">
      <c r="B34" s="63" t="s">
        <v>139</v>
      </c>
    </row>
    <row r="35" spans="2:2" x14ac:dyDescent="0.4">
      <c r="B35" s="63"/>
    </row>
    <row r="36" spans="2:2" x14ac:dyDescent="0.4">
      <c r="B36" s="63"/>
    </row>
  </sheetData>
  <pageMargins left="0.7" right="0.7" top="0.75" bottom="0.75" header="0.3" footer="0.3"/>
  <pageSetup paperSize="9"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180FD-45CD-43B0-BA17-E875B71C651C}">
  <sheetPr>
    <tabColor rgb="FF77933C"/>
  </sheetPr>
  <dimension ref="A1:AP43"/>
  <sheetViews>
    <sheetView showGridLines="0" topLeftCell="A10" zoomScale="78" zoomScaleNormal="78" workbookViewId="0">
      <selection activeCell="AP50" sqref="AP50"/>
    </sheetView>
  </sheetViews>
  <sheetFormatPr baseColWidth="10" defaultRowHeight="14.6" x14ac:dyDescent="0.4"/>
  <cols>
    <col min="1" max="1" width="3.84375" customWidth="1"/>
    <col min="5" max="12" width="12.53515625" bestFit="1" customWidth="1"/>
    <col min="13" max="14" width="13.15234375" bestFit="1" customWidth="1"/>
    <col min="15" max="16" width="13.69140625" bestFit="1" customWidth="1"/>
    <col min="19" max="19" width="13.53515625" bestFit="1" customWidth="1"/>
    <col min="40" max="42" width="13.69140625" bestFit="1" customWidth="1"/>
  </cols>
  <sheetData>
    <row r="1" spans="1:1" x14ac:dyDescent="0.4">
      <c r="A1" s="9" t="str">
        <f>"Financing 1 complete loan over "&amp;Hypotheses!$C$7&amp;" years + 20 years after"</f>
        <v>Financing 1 complete loan over  years + 20 years after</v>
      </c>
    </row>
    <row r="32" spans="1:42" x14ac:dyDescent="0.4">
      <c r="A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1:42" x14ac:dyDescent="0.4">
      <c r="B33" t="s">
        <v>1</v>
      </c>
      <c r="D33" s="6">
        <f>Hypotheses!D376</f>
        <v>0</v>
      </c>
      <c r="E33" s="6">
        <f>Hypotheses!E376</f>
        <v>0</v>
      </c>
      <c r="F33" s="6">
        <f>Hypotheses!F376</f>
        <v>0</v>
      </c>
      <c r="G33" s="6">
        <f>Hypotheses!G376</f>
        <v>0</v>
      </c>
      <c r="H33" s="6">
        <f>Hypotheses!H376</f>
        <v>0</v>
      </c>
      <c r="I33" s="6">
        <f>Hypotheses!I376</f>
        <v>0</v>
      </c>
      <c r="J33" s="6">
        <f>Hypotheses!J376</f>
        <v>0</v>
      </c>
      <c r="K33" s="6">
        <f>Hypotheses!K376</f>
        <v>0</v>
      </c>
      <c r="L33" s="6">
        <f>Hypotheses!L376</f>
        <v>0</v>
      </c>
      <c r="M33" s="6">
        <f>Hypotheses!M376</f>
        <v>0</v>
      </c>
      <c r="N33" s="6">
        <f>Hypotheses!N376</f>
        <v>0</v>
      </c>
      <c r="O33" s="6">
        <f>Hypotheses!O376</f>
        <v>0</v>
      </c>
      <c r="P33" s="6">
        <f>Hypotheses!P376</f>
        <v>0</v>
      </c>
      <c r="Q33" s="6">
        <f>Hypotheses!Q376</f>
        <v>0</v>
      </c>
      <c r="R33" s="6">
        <f>Hypotheses!R376</f>
        <v>0</v>
      </c>
      <c r="S33" s="6">
        <f>Hypotheses!S376</f>
        <v>0</v>
      </c>
      <c r="T33" s="6">
        <f>Hypotheses!T376</f>
        <v>0</v>
      </c>
      <c r="U33" s="6">
        <f>Hypotheses!U376</f>
        <v>0</v>
      </c>
      <c r="V33" s="6">
        <f>Hypotheses!V376</f>
        <v>0</v>
      </c>
      <c r="W33" s="6">
        <f>Hypotheses!W376</f>
        <v>0</v>
      </c>
      <c r="X33">
        <f>Hypotheses!X376</f>
        <v>0</v>
      </c>
      <c r="Y33">
        <f>Hypotheses!Y376</f>
        <v>0</v>
      </c>
      <c r="Z33">
        <f>Hypotheses!Z376</f>
        <v>0</v>
      </c>
      <c r="AA33">
        <f>Hypotheses!AA376</f>
        <v>0</v>
      </c>
      <c r="AB33">
        <f>Hypotheses!AB376</f>
        <v>0</v>
      </c>
      <c r="AC33">
        <f>Hypotheses!AC376</f>
        <v>0</v>
      </c>
      <c r="AD33">
        <f>Hypotheses!AD376</f>
        <v>0</v>
      </c>
      <c r="AE33">
        <f>Hypotheses!AE376</f>
        <v>0</v>
      </c>
      <c r="AF33">
        <f>Hypotheses!AF376</f>
        <v>0</v>
      </c>
      <c r="AG33">
        <f>Hypotheses!AG376</f>
        <v>0</v>
      </c>
      <c r="AH33">
        <f>Hypotheses!AH376</f>
        <v>0</v>
      </c>
      <c r="AI33">
        <f>Hypotheses!AI376</f>
        <v>0</v>
      </c>
      <c r="AJ33">
        <f>Hypotheses!AJ376</f>
        <v>0</v>
      </c>
      <c r="AK33">
        <f>Hypotheses!AK376</f>
        <v>0</v>
      </c>
      <c r="AL33">
        <f>Hypotheses!AL376</f>
        <v>0</v>
      </c>
      <c r="AM33">
        <f>Hypotheses!AM376</f>
        <v>0</v>
      </c>
      <c r="AN33">
        <f>Hypotheses!AN376</f>
        <v>0</v>
      </c>
      <c r="AO33">
        <f>Hypotheses!AO376</f>
        <v>0</v>
      </c>
      <c r="AP33">
        <f>Hypotheses!AP376</f>
        <v>0</v>
      </c>
    </row>
    <row r="34" spans="1:42" x14ac:dyDescent="0.4">
      <c r="B34" t="s">
        <v>2</v>
      </c>
      <c r="D34" s="6">
        <f>Hypotheses!D377</f>
        <v>0</v>
      </c>
      <c r="E34" s="6">
        <f>Hypotheses!E377</f>
        <v>0</v>
      </c>
      <c r="F34" s="6">
        <f>Hypotheses!F377</f>
        <v>0</v>
      </c>
      <c r="G34" s="6">
        <f>Hypotheses!G377</f>
        <v>0</v>
      </c>
      <c r="H34" s="6">
        <f>Hypotheses!H377</f>
        <v>0</v>
      </c>
      <c r="I34" s="6">
        <f>Hypotheses!I377</f>
        <v>0</v>
      </c>
      <c r="J34" s="6">
        <f>Hypotheses!J377</f>
        <v>0</v>
      </c>
      <c r="K34" s="6">
        <f>Hypotheses!K377</f>
        <v>0</v>
      </c>
      <c r="L34" s="6">
        <f>Hypotheses!L377</f>
        <v>0</v>
      </c>
      <c r="M34" s="6">
        <f>Hypotheses!M377</f>
        <v>0</v>
      </c>
      <c r="N34" s="6">
        <f>Hypotheses!N377</f>
        <v>0</v>
      </c>
      <c r="O34" s="6">
        <f>Hypotheses!O377</f>
        <v>0</v>
      </c>
      <c r="P34" s="6">
        <f>Hypotheses!P377</f>
        <v>0</v>
      </c>
      <c r="Q34" s="6">
        <f>Hypotheses!Q377</f>
        <v>0</v>
      </c>
      <c r="R34" s="6">
        <f>Hypotheses!R377</f>
        <v>0</v>
      </c>
      <c r="S34" s="6">
        <f>Hypotheses!S377</f>
        <v>0</v>
      </c>
      <c r="T34" s="6">
        <f>Hypotheses!T377</f>
        <v>0</v>
      </c>
      <c r="U34" s="6">
        <f>Hypotheses!U377</f>
        <v>0</v>
      </c>
      <c r="V34" s="6">
        <f>Hypotheses!V377</f>
        <v>0</v>
      </c>
      <c r="W34" s="6">
        <f>Hypotheses!W377</f>
        <v>0</v>
      </c>
      <c r="X34">
        <f>Hypotheses!X377</f>
        <v>0</v>
      </c>
      <c r="Y34">
        <f>Hypotheses!Y377</f>
        <v>0</v>
      </c>
      <c r="Z34">
        <f>Hypotheses!Z377</f>
        <v>0</v>
      </c>
      <c r="AA34">
        <f>Hypotheses!AA377</f>
        <v>0</v>
      </c>
      <c r="AB34">
        <f>Hypotheses!AB377</f>
        <v>0</v>
      </c>
      <c r="AC34">
        <f>Hypotheses!AC377</f>
        <v>0</v>
      </c>
      <c r="AD34">
        <f>Hypotheses!AD377</f>
        <v>0</v>
      </c>
      <c r="AE34">
        <f>Hypotheses!AE377</f>
        <v>0</v>
      </c>
      <c r="AF34">
        <f>Hypotheses!AF377</f>
        <v>0</v>
      </c>
      <c r="AG34">
        <f>Hypotheses!AG377</f>
        <v>0</v>
      </c>
      <c r="AH34">
        <f>Hypotheses!AH377</f>
        <v>0</v>
      </c>
      <c r="AI34">
        <f>Hypotheses!AI377</f>
        <v>0</v>
      </c>
      <c r="AJ34">
        <f>Hypotheses!AJ377</f>
        <v>0</v>
      </c>
      <c r="AK34">
        <f>Hypotheses!AK377</f>
        <v>0</v>
      </c>
      <c r="AL34">
        <f>Hypotheses!AL377</f>
        <v>0</v>
      </c>
      <c r="AM34">
        <f>Hypotheses!AM377</f>
        <v>0</v>
      </c>
      <c r="AN34">
        <f>Hypotheses!AN377</f>
        <v>0</v>
      </c>
      <c r="AO34">
        <f>Hypotheses!AO377</f>
        <v>0</v>
      </c>
      <c r="AP34">
        <f>Hypotheses!AP377</f>
        <v>0</v>
      </c>
    </row>
    <row r="35" spans="1:42" x14ac:dyDescent="0.4">
      <c r="B35" t="s">
        <v>73</v>
      </c>
      <c r="D35" s="6">
        <f>Hypotheses!D378</f>
        <v>0</v>
      </c>
      <c r="E35" s="6">
        <f>Hypotheses!E378</f>
        <v>0</v>
      </c>
      <c r="F35" s="6">
        <f>Hypotheses!F378</f>
        <v>0</v>
      </c>
      <c r="G35" s="6">
        <f>Hypotheses!G378</f>
        <v>0</v>
      </c>
      <c r="H35" s="6">
        <f>Hypotheses!H378</f>
        <v>0</v>
      </c>
      <c r="I35" s="6">
        <f>Hypotheses!I378</f>
        <v>0</v>
      </c>
      <c r="J35" s="6">
        <f>Hypotheses!J378</f>
        <v>0</v>
      </c>
      <c r="K35" s="6">
        <f>Hypotheses!K378</f>
        <v>0</v>
      </c>
      <c r="L35" s="6">
        <f>Hypotheses!L378</f>
        <v>0</v>
      </c>
      <c r="M35" s="6">
        <f>Hypotheses!M378</f>
        <v>0</v>
      </c>
      <c r="N35" s="6">
        <f>Hypotheses!N378</f>
        <v>0</v>
      </c>
      <c r="O35" s="6">
        <f>Hypotheses!O378</f>
        <v>0</v>
      </c>
      <c r="P35" s="6">
        <f>Hypotheses!P378</f>
        <v>0</v>
      </c>
      <c r="Q35" s="6">
        <f>Hypotheses!Q378</f>
        <v>0</v>
      </c>
      <c r="R35" s="6">
        <f>Hypotheses!R378</f>
        <v>0</v>
      </c>
      <c r="S35" s="6">
        <f>Hypotheses!S378</f>
        <v>0</v>
      </c>
      <c r="T35" s="6">
        <f>Hypotheses!T378</f>
        <v>0</v>
      </c>
      <c r="U35" s="6">
        <f>Hypotheses!U378</f>
        <v>0</v>
      </c>
      <c r="V35" s="6">
        <f>Hypotheses!V378</f>
        <v>0</v>
      </c>
      <c r="W35" s="6">
        <f>Hypotheses!W378</f>
        <v>0</v>
      </c>
      <c r="X35" s="6">
        <f>Hypotheses!X378</f>
        <v>0</v>
      </c>
      <c r="Y35" s="6">
        <f>Hypotheses!Y378</f>
        <v>0</v>
      </c>
      <c r="Z35" s="6">
        <f>Hypotheses!Z378</f>
        <v>0</v>
      </c>
      <c r="AA35" s="6">
        <f>Hypotheses!AA378</f>
        <v>0</v>
      </c>
      <c r="AB35" s="6">
        <f>Hypotheses!AB378</f>
        <v>0</v>
      </c>
      <c r="AC35" s="6">
        <f>Hypotheses!AC378</f>
        <v>0</v>
      </c>
      <c r="AD35" s="6">
        <f>Hypotheses!AD378</f>
        <v>0</v>
      </c>
      <c r="AE35" s="6">
        <f>Hypotheses!AE378</f>
        <v>0</v>
      </c>
      <c r="AF35" s="6">
        <f>Hypotheses!AF378</f>
        <v>0</v>
      </c>
      <c r="AG35" s="6">
        <f>Hypotheses!AG378</f>
        <v>0</v>
      </c>
      <c r="AH35" s="6">
        <f>Hypotheses!AH378</f>
        <v>0</v>
      </c>
      <c r="AI35" s="6">
        <f>Hypotheses!AI378</f>
        <v>0</v>
      </c>
      <c r="AJ35" s="6">
        <f>Hypotheses!AJ378</f>
        <v>0</v>
      </c>
      <c r="AK35" s="6">
        <f>Hypotheses!AK378</f>
        <v>0</v>
      </c>
      <c r="AL35" s="6">
        <f>Hypotheses!AL378</f>
        <v>0</v>
      </c>
      <c r="AM35" s="6">
        <f>Hypotheses!AM378</f>
        <v>0</v>
      </c>
      <c r="AN35" s="6">
        <f>Hypotheses!AN378</f>
        <v>0</v>
      </c>
      <c r="AO35" s="6">
        <f>Hypotheses!AO378</f>
        <v>0</v>
      </c>
      <c r="AP35" s="6">
        <f>Hypotheses!AP378</f>
        <v>0</v>
      </c>
    </row>
    <row r="36" spans="1:42" x14ac:dyDescent="0.4">
      <c r="B36" t="s">
        <v>84</v>
      </c>
      <c r="D36" s="6">
        <f>Hypotheses!D379</f>
        <v>0</v>
      </c>
      <c r="E36" s="6">
        <f>Hypotheses!E379</f>
        <v>0</v>
      </c>
      <c r="F36" s="6">
        <f>Hypotheses!F379</f>
        <v>0</v>
      </c>
      <c r="G36" s="6">
        <f>Hypotheses!G379</f>
        <v>0</v>
      </c>
      <c r="H36" s="6">
        <f>Hypotheses!H379</f>
        <v>0</v>
      </c>
      <c r="I36" s="6">
        <f>Hypotheses!I379</f>
        <v>0</v>
      </c>
      <c r="J36" s="6">
        <f>Hypotheses!J379</f>
        <v>0</v>
      </c>
      <c r="K36" s="6">
        <f>Hypotheses!K379</f>
        <v>0</v>
      </c>
      <c r="L36" s="6">
        <f>Hypotheses!L379</f>
        <v>0</v>
      </c>
      <c r="M36" s="6">
        <f>Hypotheses!M379</f>
        <v>0</v>
      </c>
      <c r="N36" s="6">
        <f>Hypotheses!N379</f>
        <v>0</v>
      </c>
      <c r="O36" s="6">
        <f>Hypotheses!O379</f>
        <v>0</v>
      </c>
      <c r="P36" s="6">
        <f>Hypotheses!P379</f>
        <v>0</v>
      </c>
      <c r="Q36" s="6">
        <f>Hypotheses!Q379</f>
        <v>0</v>
      </c>
      <c r="R36" s="6">
        <f>Hypotheses!R379</f>
        <v>0</v>
      </c>
      <c r="S36" s="6">
        <f>Hypotheses!S379</f>
        <v>0</v>
      </c>
      <c r="T36" s="6">
        <f>Hypotheses!T379</f>
        <v>0</v>
      </c>
      <c r="U36" s="6">
        <f>Hypotheses!U379</f>
        <v>0</v>
      </c>
      <c r="V36" s="6">
        <f>Hypotheses!V379</f>
        <v>0</v>
      </c>
      <c r="W36" s="6">
        <f>Hypotheses!W379</f>
        <v>0</v>
      </c>
      <c r="X36" s="6">
        <f>Hypotheses!X379</f>
        <v>0</v>
      </c>
      <c r="Y36" s="6">
        <f>Hypotheses!Y379</f>
        <v>0</v>
      </c>
      <c r="Z36" s="6">
        <f>Hypotheses!Z379</f>
        <v>0</v>
      </c>
      <c r="AA36" s="6">
        <f>Hypotheses!AA379</f>
        <v>0</v>
      </c>
      <c r="AB36" s="6">
        <f>Hypotheses!AB379</f>
        <v>0</v>
      </c>
      <c r="AC36" s="6">
        <f>Hypotheses!AC379</f>
        <v>0</v>
      </c>
      <c r="AD36" s="6">
        <f>Hypotheses!AD379</f>
        <v>0</v>
      </c>
      <c r="AE36" s="6">
        <f>Hypotheses!AE379</f>
        <v>0</v>
      </c>
      <c r="AF36" s="6">
        <f>Hypotheses!AF379</f>
        <v>0</v>
      </c>
      <c r="AG36" s="6">
        <f>Hypotheses!AG379</f>
        <v>0</v>
      </c>
      <c r="AH36" s="6">
        <f>Hypotheses!AH379</f>
        <v>0</v>
      </c>
      <c r="AI36" s="6">
        <f>Hypotheses!AI379</f>
        <v>0</v>
      </c>
      <c r="AJ36" s="6">
        <f>Hypotheses!AJ379</f>
        <v>0</v>
      </c>
      <c r="AK36" s="6">
        <f>Hypotheses!AK379</f>
        <v>0</v>
      </c>
      <c r="AL36" s="6">
        <f>Hypotheses!AL379</f>
        <v>0</v>
      </c>
      <c r="AM36" s="6">
        <f>Hypotheses!AM379</f>
        <v>0</v>
      </c>
      <c r="AN36" s="6">
        <f>Hypotheses!AN379</f>
        <v>0</v>
      </c>
      <c r="AO36" s="6">
        <f>Hypotheses!AO379</f>
        <v>0</v>
      </c>
      <c r="AP36" s="6">
        <f>Hypotheses!AP379</f>
        <v>0</v>
      </c>
    </row>
    <row r="37" spans="1:42" x14ac:dyDescent="0.4">
      <c r="B37" t="s">
        <v>80</v>
      </c>
      <c r="D37" s="8" t="str">
        <f>IF(D35+D34+D33&lt;D36,D35+D34+D33-D36,"")</f>
        <v/>
      </c>
      <c r="E37" s="8" t="str">
        <f t="shared" ref="E37:AP37" si="0">IF(E35+E34+E33&lt;E36,E35+E34+E33-E36,"")</f>
        <v/>
      </c>
      <c r="F37" s="8" t="str">
        <f t="shared" si="0"/>
        <v/>
      </c>
      <c r="G37" s="8" t="str">
        <f t="shared" si="0"/>
        <v/>
      </c>
      <c r="H37" s="8" t="str">
        <f t="shared" si="0"/>
        <v/>
      </c>
      <c r="I37" s="8" t="str">
        <f t="shared" si="0"/>
        <v/>
      </c>
      <c r="J37" s="8" t="str">
        <f t="shared" si="0"/>
        <v/>
      </c>
      <c r="K37" s="8" t="str">
        <f t="shared" si="0"/>
        <v/>
      </c>
      <c r="L37" s="8" t="str">
        <f t="shared" si="0"/>
        <v/>
      </c>
      <c r="M37" s="8" t="str">
        <f t="shared" si="0"/>
        <v/>
      </c>
      <c r="N37" s="8" t="str">
        <f t="shared" si="0"/>
        <v/>
      </c>
      <c r="O37" s="8" t="str">
        <f t="shared" si="0"/>
        <v/>
      </c>
      <c r="P37" s="8" t="str">
        <f t="shared" si="0"/>
        <v/>
      </c>
      <c r="Q37" s="8" t="str">
        <f t="shared" si="0"/>
        <v/>
      </c>
      <c r="R37" s="8" t="str">
        <f t="shared" si="0"/>
        <v/>
      </c>
      <c r="S37" s="8" t="str">
        <f t="shared" si="0"/>
        <v/>
      </c>
      <c r="T37" s="8" t="str">
        <f t="shared" si="0"/>
        <v/>
      </c>
      <c r="U37" s="8" t="str">
        <f t="shared" si="0"/>
        <v/>
      </c>
      <c r="V37" s="8" t="str">
        <f t="shared" si="0"/>
        <v/>
      </c>
      <c r="W37" s="8" t="str">
        <f t="shared" si="0"/>
        <v/>
      </c>
      <c r="X37" s="8" t="str">
        <f t="shared" si="0"/>
        <v/>
      </c>
      <c r="Y37" s="8" t="str">
        <f t="shared" si="0"/>
        <v/>
      </c>
      <c r="Z37" s="8" t="str">
        <f t="shared" si="0"/>
        <v/>
      </c>
      <c r="AA37" s="8" t="str">
        <f t="shared" si="0"/>
        <v/>
      </c>
      <c r="AB37" s="8" t="str">
        <f t="shared" si="0"/>
        <v/>
      </c>
      <c r="AC37" s="8" t="str">
        <f t="shared" si="0"/>
        <v/>
      </c>
      <c r="AD37" s="8" t="str">
        <f t="shared" si="0"/>
        <v/>
      </c>
      <c r="AE37" s="8" t="str">
        <f t="shared" si="0"/>
        <v/>
      </c>
      <c r="AF37" s="8" t="str">
        <f t="shared" si="0"/>
        <v/>
      </c>
      <c r="AG37" s="8" t="str">
        <f t="shared" si="0"/>
        <v/>
      </c>
      <c r="AH37" s="8" t="str">
        <f t="shared" si="0"/>
        <v/>
      </c>
      <c r="AI37" s="8" t="str">
        <f t="shared" si="0"/>
        <v/>
      </c>
      <c r="AJ37" s="8" t="str">
        <f t="shared" si="0"/>
        <v/>
      </c>
      <c r="AK37" s="8" t="str">
        <f t="shared" si="0"/>
        <v/>
      </c>
      <c r="AL37" s="8" t="str">
        <f t="shared" si="0"/>
        <v/>
      </c>
      <c r="AM37" s="8" t="str">
        <f t="shared" si="0"/>
        <v/>
      </c>
      <c r="AN37" s="8" t="str">
        <f t="shared" si="0"/>
        <v/>
      </c>
      <c r="AO37" s="8" t="str">
        <f t="shared" si="0"/>
        <v/>
      </c>
      <c r="AP37" s="8" t="str">
        <f t="shared" si="0"/>
        <v/>
      </c>
    </row>
    <row r="38" spans="1:42" x14ac:dyDescent="0.4">
      <c r="A38" t="s">
        <v>91</v>
      </c>
    </row>
    <row r="39" spans="1:42" x14ac:dyDescent="0.4">
      <c r="B39" t="s">
        <v>1</v>
      </c>
      <c r="D39" s="6">
        <f>D33</f>
        <v>0</v>
      </c>
      <c r="E39" s="6">
        <f>D39+E33</f>
        <v>0</v>
      </c>
      <c r="F39" s="6">
        <f t="shared" ref="F39:AP42" si="1">E39+F33</f>
        <v>0</v>
      </c>
      <c r="G39" s="6">
        <f t="shared" si="1"/>
        <v>0</v>
      </c>
      <c r="H39" s="6">
        <f t="shared" si="1"/>
        <v>0</v>
      </c>
      <c r="I39" s="6">
        <f t="shared" si="1"/>
        <v>0</v>
      </c>
      <c r="J39" s="6">
        <f t="shared" si="1"/>
        <v>0</v>
      </c>
      <c r="K39" s="6">
        <f t="shared" si="1"/>
        <v>0</v>
      </c>
      <c r="L39" s="6">
        <f t="shared" si="1"/>
        <v>0</v>
      </c>
      <c r="M39" s="6">
        <f t="shared" si="1"/>
        <v>0</v>
      </c>
      <c r="N39" s="6">
        <f t="shared" si="1"/>
        <v>0</v>
      </c>
      <c r="O39" s="6">
        <f t="shared" si="1"/>
        <v>0</v>
      </c>
      <c r="P39" s="6">
        <f t="shared" si="1"/>
        <v>0</v>
      </c>
      <c r="Q39" s="6">
        <f t="shared" si="1"/>
        <v>0</v>
      </c>
      <c r="R39" s="6">
        <f t="shared" si="1"/>
        <v>0</v>
      </c>
      <c r="S39" s="6">
        <f t="shared" si="1"/>
        <v>0</v>
      </c>
      <c r="T39" s="6">
        <f t="shared" si="1"/>
        <v>0</v>
      </c>
      <c r="U39" s="6">
        <f t="shared" si="1"/>
        <v>0</v>
      </c>
      <c r="V39" s="6">
        <f t="shared" si="1"/>
        <v>0</v>
      </c>
      <c r="W39" s="6">
        <f t="shared" si="1"/>
        <v>0</v>
      </c>
      <c r="X39" s="6">
        <f t="shared" si="1"/>
        <v>0</v>
      </c>
      <c r="Y39" s="6">
        <f t="shared" si="1"/>
        <v>0</v>
      </c>
      <c r="Z39" s="6">
        <f t="shared" si="1"/>
        <v>0</v>
      </c>
      <c r="AA39" s="6">
        <f t="shared" si="1"/>
        <v>0</v>
      </c>
      <c r="AB39" s="6">
        <f t="shared" si="1"/>
        <v>0</v>
      </c>
      <c r="AC39" s="6">
        <f t="shared" si="1"/>
        <v>0</v>
      </c>
      <c r="AD39" s="6">
        <f t="shared" si="1"/>
        <v>0</v>
      </c>
      <c r="AE39" s="6">
        <f t="shared" si="1"/>
        <v>0</v>
      </c>
      <c r="AF39" s="6">
        <f t="shared" si="1"/>
        <v>0</v>
      </c>
      <c r="AG39" s="6">
        <f t="shared" si="1"/>
        <v>0</v>
      </c>
      <c r="AH39" s="6">
        <f t="shared" si="1"/>
        <v>0</v>
      </c>
      <c r="AI39" s="6">
        <f t="shared" si="1"/>
        <v>0</v>
      </c>
      <c r="AJ39" s="6">
        <f t="shared" si="1"/>
        <v>0</v>
      </c>
      <c r="AK39" s="6">
        <f t="shared" si="1"/>
        <v>0</v>
      </c>
      <c r="AL39" s="6">
        <f t="shared" si="1"/>
        <v>0</v>
      </c>
      <c r="AM39" s="6">
        <f t="shared" si="1"/>
        <v>0</v>
      </c>
      <c r="AN39" s="6">
        <f t="shared" si="1"/>
        <v>0</v>
      </c>
      <c r="AO39" s="6">
        <f t="shared" si="1"/>
        <v>0</v>
      </c>
      <c r="AP39" s="6">
        <f t="shared" si="1"/>
        <v>0</v>
      </c>
    </row>
    <row r="40" spans="1:42" x14ac:dyDescent="0.4">
      <c r="B40" t="s">
        <v>2</v>
      </c>
      <c r="D40" s="6">
        <f t="shared" ref="D40:D42" si="2">D34</f>
        <v>0</v>
      </c>
      <c r="E40" s="6">
        <f t="shared" ref="E40:T42" si="3">D40+E34</f>
        <v>0</v>
      </c>
      <c r="F40" s="6">
        <f t="shared" si="3"/>
        <v>0</v>
      </c>
      <c r="G40" s="6">
        <f t="shared" si="3"/>
        <v>0</v>
      </c>
      <c r="H40" s="6">
        <f t="shared" si="3"/>
        <v>0</v>
      </c>
      <c r="I40" s="6">
        <f t="shared" si="3"/>
        <v>0</v>
      </c>
      <c r="J40" s="6">
        <f t="shared" si="3"/>
        <v>0</v>
      </c>
      <c r="K40" s="6">
        <f t="shared" si="3"/>
        <v>0</v>
      </c>
      <c r="L40" s="6">
        <f t="shared" si="3"/>
        <v>0</v>
      </c>
      <c r="M40" s="6">
        <f t="shared" si="3"/>
        <v>0</v>
      </c>
      <c r="N40" s="6">
        <f t="shared" si="3"/>
        <v>0</v>
      </c>
      <c r="O40" s="6">
        <f t="shared" si="3"/>
        <v>0</v>
      </c>
      <c r="P40" s="6">
        <f t="shared" si="3"/>
        <v>0</v>
      </c>
      <c r="Q40" s="6">
        <f t="shared" si="3"/>
        <v>0</v>
      </c>
      <c r="R40" s="6">
        <f t="shared" si="3"/>
        <v>0</v>
      </c>
      <c r="S40" s="6">
        <f t="shared" si="3"/>
        <v>0</v>
      </c>
      <c r="T40" s="6">
        <f t="shared" si="3"/>
        <v>0</v>
      </c>
      <c r="U40" s="6">
        <f t="shared" si="1"/>
        <v>0</v>
      </c>
      <c r="V40" s="6">
        <f t="shared" si="1"/>
        <v>0</v>
      </c>
      <c r="W40" s="6">
        <f t="shared" si="1"/>
        <v>0</v>
      </c>
      <c r="X40" s="6">
        <f t="shared" si="1"/>
        <v>0</v>
      </c>
      <c r="Y40" s="6">
        <f t="shared" si="1"/>
        <v>0</v>
      </c>
      <c r="Z40" s="6">
        <f t="shared" si="1"/>
        <v>0</v>
      </c>
      <c r="AA40" s="6">
        <f t="shared" si="1"/>
        <v>0</v>
      </c>
      <c r="AB40" s="6">
        <f t="shared" si="1"/>
        <v>0</v>
      </c>
      <c r="AC40" s="6">
        <f t="shared" si="1"/>
        <v>0</v>
      </c>
      <c r="AD40" s="6">
        <f t="shared" si="1"/>
        <v>0</v>
      </c>
      <c r="AE40" s="6">
        <f t="shared" si="1"/>
        <v>0</v>
      </c>
      <c r="AF40" s="6">
        <f t="shared" si="1"/>
        <v>0</v>
      </c>
      <c r="AG40" s="6">
        <f t="shared" si="1"/>
        <v>0</v>
      </c>
      <c r="AH40" s="6">
        <f t="shared" si="1"/>
        <v>0</v>
      </c>
      <c r="AI40" s="6">
        <f t="shared" si="1"/>
        <v>0</v>
      </c>
      <c r="AJ40" s="6">
        <f t="shared" si="1"/>
        <v>0</v>
      </c>
      <c r="AK40" s="6">
        <f t="shared" si="1"/>
        <v>0</v>
      </c>
      <c r="AL40" s="6">
        <f t="shared" si="1"/>
        <v>0</v>
      </c>
      <c r="AM40" s="6">
        <f t="shared" si="1"/>
        <v>0</v>
      </c>
      <c r="AN40" s="6">
        <f t="shared" si="1"/>
        <v>0</v>
      </c>
      <c r="AO40" s="6">
        <f t="shared" si="1"/>
        <v>0</v>
      </c>
      <c r="AP40" s="6">
        <f t="shared" si="1"/>
        <v>0</v>
      </c>
    </row>
    <row r="41" spans="1:42" x14ac:dyDescent="0.4">
      <c r="B41" t="s">
        <v>73</v>
      </c>
      <c r="D41" s="6">
        <f t="shared" si="2"/>
        <v>0</v>
      </c>
      <c r="E41" s="6">
        <f t="shared" si="3"/>
        <v>0</v>
      </c>
      <c r="F41" s="6">
        <f t="shared" si="1"/>
        <v>0</v>
      </c>
      <c r="G41" s="6">
        <f t="shared" si="1"/>
        <v>0</v>
      </c>
      <c r="H41" s="6">
        <f t="shared" si="1"/>
        <v>0</v>
      </c>
      <c r="I41" s="6">
        <f t="shared" si="1"/>
        <v>0</v>
      </c>
      <c r="J41" s="6">
        <f t="shared" si="1"/>
        <v>0</v>
      </c>
      <c r="K41" s="6">
        <f t="shared" si="1"/>
        <v>0</v>
      </c>
      <c r="L41" s="6">
        <f t="shared" si="1"/>
        <v>0</v>
      </c>
      <c r="M41" s="6">
        <f t="shared" si="1"/>
        <v>0</v>
      </c>
      <c r="N41" s="6">
        <f t="shared" si="1"/>
        <v>0</v>
      </c>
      <c r="O41" s="6">
        <f t="shared" si="1"/>
        <v>0</v>
      </c>
      <c r="P41" s="6">
        <f t="shared" si="1"/>
        <v>0</v>
      </c>
      <c r="Q41" s="6">
        <f t="shared" si="1"/>
        <v>0</v>
      </c>
      <c r="R41" s="6">
        <f t="shared" si="1"/>
        <v>0</v>
      </c>
      <c r="S41" s="6">
        <f t="shared" si="1"/>
        <v>0</v>
      </c>
      <c r="T41" s="6">
        <f t="shared" si="1"/>
        <v>0</v>
      </c>
      <c r="U41" s="6">
        <f t="shared" si="1"/>
        <v>0</v>
      </c>
      <c r="V41" s="6">
        <f t="shared" si="1"/>
        <v>0</v>
      </c>
      <c r="W41" s="6">
        <f t="shared" si="1"/>
        <v>0</v>
      </c>
      <c r="X41" s="6">
        <f t="shared" si="1"/>
        <v>0</v>
      </c>
      <c r="Y41" s="6">
        <f t="shared" si="1"/>
        <v>0</v>
      </c>
      <c r="Z41" s="6">
        <f t="shared" si="1"/>
        <v>0</v>
      </c>
      <c r="AA41" s="6">
        <f t="shared" si="1"/>
        <v>0</v>
      </c>
      <c r="AB41" s="6">
        <f t="shared" si="1"/>
        <v>0</v>
      </c>
      <c r="AC41" s="6">
        <f t="shared" si="1"/>
        <v>0</v>
      </c>
      <c r="AD41" s="6">
        <f t="shared" si="1"/>
        <v>0</v>
      </c>
      <c r="AE41" s="6">
        <f t="shared" si="1"/>
        <v>0</v>
      </c>
      <c r="AF41" s="6">
        <f t="shared" si="1"/>
        <v>0</v>
      </c>
      <c r="AG41" s="6">
        <f t="shared" si="1"/>
        <v>0</v>
      </c>
      <c r="AH41" s="6">
        <f t="shared" si="1"/>
        <v>0</v>
      </c>
      <c r="AI41" s="6">
        <f t="shared" si="1"/>
        <v>0</v>
      </c>
      <c r="AJ41" s="6">
        <f t="shared" si="1"/>
        <v>0</v>
      </c>
      <c r="AK41" s="6">
        <f t="shared" si="1"/>
        <v>0</v>
      </c>
      <c r="AL41" s="6">
        <f t="shared" si="1"/>
        <v>0</v>
      </c>
      <c r="AM41" s="6">
        <f t="shared" si="1"/>
        <v>0</v>
      </c>
      <c r="AN41" s="6">
        <f t="shared" si="1"/>
        <v>0</v>
      </c>
      <c r="AO41" s="6">
        <f t="shared" si="1"/>
        <v>0</v>
      </c>
      <c r="AP41" s="6">
        <f t="shared" si="1"/>
        <v>0</v>
      </c>
    </row>
    <row r="42" spans="1:42" x14ac:dyDescent="0.4">
      <c r="B42" t="s">
        <v>84</v>
      </c>
      <c r="D42" s="6">
        <f t="shared" si="2"/>
        <v>0</v>
      </c>
      <c r="E42" s="6">
        <f t="shared" si="3"/>
        <v>0</v>
      </c>
      <c r="F42" s="6">
        <f t="shared" si="1"/>
        <v>0</v>
      </c>
      <c r="G42" s="6">
        <f t="shared" si="1"/>
        <v>0</v>
      </c>
      <c r="H42" s="6">
        <f t="shared" si="1"/>
        <v>0</v>
      </c>
      <c r="I42" s="6">
        <f t="shared" si="1"/>
        <v>0</v>
      </c>
      <c r="J42" s="6">
        <f t="shared" si="1"/>
        <v>0</v>
      </c>
      <c r="K42" s="6">
        <f t="shared" si="1"/>
        <v>0</v>
      </c>
      <c r="L42" s="6">
        <f t="shared" si="1"/>
        <v>0</v>
      </c>
      <c r="M42" s="6">
        <f t="shared" si="1"/>
        <v>0</v>
      </c>
      <c r="N42" s="6">
        <f t="shared" si="1"/>
        <v>0</v>
      </c>
      <c r="O42" s="6">
        <f t="shared" si="1"/>
        <v>0</v>
      </c>
      <c r="P42" s="6">
        <f t="shared" si="1"/>
        <v>0</v>
      </c>
      <c r="Q42" s="6">
        <f t="shared" si="1"/>
        <v>0</v>
      </c>
      <c r="R42" s="6">
        <f t="shared" si="1"/>
        <v>0</v>
      </c>
      <c r="S42" s="6">
        <f t="shared" si="1"/>
        <v>0</v>
      </c>
      <c r="T42" s="6">
        <f t="shared" si="1"/>
        <v>0</v>
      </c>
      <c r="U42" s="6">
        <f t="shared" si="1"/>
        <v>0</v>
      </c>
      <c r="V42" s="6">
        <f t="shared" si="1"/>
        <v>0</v>
      </c>
      <c r="W42" s="6">
        <f t="shared" si="1"/>
        <v>0</v>
      </c>
      <c r="X42" s="6">
        <f t="shared" si="1"/>
        <v>0</v>
      </c>
      <c r="Y42" s="6">
        <f t="shared" si="1"/>
        <v>0</v>
      </c>
      <c r="Z42" s="6">
        <f t="shared" si="1"/>
        <v>0</v>
      </c>
      <c r="AA42" s="6">
        <f t="shared" si="1"/>
        <v>0</v>
      </c>
      <c r="AB42" s="6">
        <f t="shared" si="1"/>
        <v>0</v>
      </c>
      <c r="AC42" s="6">
        <f t="shared" si="1"/>
        <v>0</v>
      </c>
      <c r="AD42" s="6">
        <f t="shared" si="1"/>
        <v>0</v>
      </c>
      <c r="AE42" s="6">
        <f t="shared" si="1"/>
        <v>0</v>
      </c>
      <c r="AF42" s="6">
        <f t="shared" si="1"/>
        <v>0</v>
      </c>
      <c r="AG42" s="6">
        <f t="shared" si="1"/>
        <v>0</v>
      </c>
      <c r="AH42" s="6">
        <f t="shared" si="1"/>
        <v>0</v>
      </c>
      <c r="AI42" s="6">
        <f t="shared" si="1"/>
        <v>0</v>
      </c>
      <c r="AJ42" s="6">
        <f t="shared" si="1"/>
        <v>0</v>
      </c>
      <c r="AK42" s="6">
        <f t="shared" si="1"/>
        <v>0</v>
      </c>
      <c r="AL42" s="6">
        <f t="shared" si="1"/>
        <v>0</v>
      </c>
      <c r="AM42" s="6">
        <f t="shared" si="1"/>
        <v>0</v>
      </c>
      <c r="AN42" s="6">
        <f t="shared" si="1"/>
        <v>0</v>
      </c>
      <c r="AO42" s="6">
        <f t="shared" si="1"/>
        <v>0</v>
      </c>
      <c r="AP42" s="6">
        <f t="shared" si="1"/>
        <v>0</v>
      </c>
    </row>
    <row r="43" spans="1:42" x14ac:dyDescent="0.4">
      <c r="B43" t="s">
        <v>80</v>
      </c>
      <c r="D43" s="8" t="str">
        <f t="shared" ref="D43:N43" si="4">IF(D41+D40+D39&lt;D42,D41+D40+D39-D42,"")</f>
        <v/>
      </c>
      <c r="E43" s="8" t="str">
        <f t="shared" si="4"/>
        <v/>
      </c>
      <c r="F43" s="8" t="str">
        <f t="shared" si="4"/>
        <v/>
      </c>
      <c r="G43" s="8" t="str">
        <f t="shared" si="4"/>
        <v/>
      </c>
      <c r="H43" s="8" t="str">
        <f t="shared" si="4"/>
        <v/>
      </c>
      <c r="I43" s="8" t="str">
        <f t="shared" si="4"/>
        <v/>
      </c>
      <c r="J43" s="8" t="str">
        <f t="shared" si="4"/>
        <v/>
      </c>
      <c r="K43" s="8" t="str">
        <f t="shared" si="4"/>
        <v/>
      </c>
      <c r="L43" s="8" t="str">
        <f t="shared" si="4"/>
        <v/>
      </c>
      <c r="M43" s="8" t="str">
        <f t="shared" si="4"/>
        <v/>
      </c>
      <c r="N43" s="8" t="str">
        <f t="shared" si="4"/>
        <v/>
      </c>
      <c r="O43" s="8" t="str">
        <f>IF(O41+O40+O39&lt;O42,O41+O40+O39-O42,"")</f>
        <v/>
      </c>
      <c r="P43" s="8" t="str">
        <f t="shared" ref="P43:AP43" si="5">IF(P41+P40+P39&lt;P42,P41+P40+P39-P42,"")</f>
        <v/>
      </c>
      <c r="Q43" s="8" t="str">
        <f t="shared" si="5"/>
        <v/>
      </c>
      <c r="R43" s="8" t="str">
        <f t="shared" si="5"/>
        <v/>
      </c>
      <c r="S43" s="8" t="str">
        <f t="shared" si="5"/>
        <v/>
      </c>
      <c r="T43" s="8" t="str">
        <f t="shared" si="5"/>
        <v/>
      </c>
      <c r="U43" s="8" t="str">
        <f t="shared" si="5"/>
        <v/>
      </c>
      <c r="V43" s="8" t="str">
        <f t="shared" si="5"/>
        <v/>
      </c>
      <c r="W43" s="8" t="str">
        <f t="shared" si="5"/>
        <v/>
      </c>
      <c r="X43" s="8" t="str">
        <f t="shared" si="5"/>
        <v/>
      </c>
      <c r="Y43" s="8" t="str">
        <f t="shared" si="5"/>
        <v/>
      </c>
      <c r="Z43" s="8" t="str">
        <f t="shared" si="5"/>
        <v/>
      </c>
      <c r="AA43" s="8" t="str">
        <f t="shared" si="5"/>
        <v/>
      </c>
      <c r="AB43" s="8" t="str">
        <f t="shared" si="5"/>
        <v/>
      </c>
      <c r="AC43" s="8" t="str">
        <f t="shared" si="5"/>
        <v/>
      </c>
      <c r="AD43" s="8" t="str">
        <f t="shared" si="5"/>
        <v/>
      </c>
      <c r="AE43" s="8" t="str">
        <f t="shared" si="5"/>
        <v/>
      </c>
      <c r="AF43" s="8" t="str">
        <f t="shared" si="5"/>
        <v/>
      </c>
      <c r="AG43" s="8" t="str">
        <f t="shared" si="5"/>
        <v/>
      </c>
      <c r="AH43" s="8" t="str">
        <f t="shared" si="5"/>
        <v/>
      </c>
      <c r="AI43" s="8" t="str">
        <f t="shared" si="5"/>
        <v/>
      </c>
      <c r="AJ43" s="8" t="str">
        <f t="shared" si="5"/>
        <v/>
      </c>
      <c r="AK43" s="8" t="str">
        <f t="shared" si="5"/>
        <v/>
      </c>
      <c r="AL43" s="8" t="str">
        <f t="shared" si="5"/>
        <v/>
      </c>
      <c r="AM43" s="8" t="str">
        <f t="shared" si="5"/>
        <v/>
      </c>
      <c r="AN43" s="8" t="str">
        <f t="shared" si="5"/>
        <v/>
      </c>
      <c r="AO43" s="8" t="str">
        <f t="shared" si="5"/>
        <v/>
      </c>
      <c r="AP43" s="8" t="str">
        <f t="shared" si="5"/>
        <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744D-52D8-4A0D-BD46-A8806F97076A}">
  <sheetPr>
    <tabColor rgb="FF77933C"/>
  </sheetPr>
  <dimension ref="A1:AP43"/>
  <sheetViews>
    <sheetView showGridLines="0" topLeftCell="A7" zoomScale="75" zoomScaleNormal="75" workbookViewId="0">
      <selection activeCell="B46" sqref="B46"/>
    </sheetView>
  </sheetViews>
  <sheetFormatPr baseColWidth="10" defaultRowHeight="14.6" x14ac:dyDescent="0.4"/>
  <cols>
    <col min="1" max="1" width="3.84375" customWidth="1"/>
    <col min="42" max="42" width="13.69140625" bestFit="1" customWidth="1"/>
  </cols>
  <sheetData>
    <row r="1" spans="1:1" x14ac:dyDescent="0.4">
      <c r="A1" s="9" t="str">
        <f>"Financing "&amp;Hypotheses!$C$8 &amp;" annual loans over "&amp;Hypotheses!$C$7&amp;" years + visualization over 40 years"</f>
        <v>Financing 0 annual loans over  years + visualization over 40 years</v>
      </c>
    </row>
    <row r="32" spans="1:42" x14ac:dyDescent="0.4">
      <c r="A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1:42" x14ac:dyDescent="0.4">
      <c r="B33" t="s">
        <v>1</v>
      </c>
      <c r="D33" s="6">
        <f>Hypotheses!D392</f>
        <v>0</v>
      </c>
      <c r="E33" s="6">
        <f>Hypotheses!E392</f>
        <v>0</v>
      </c>
      <c r="F33" s="6">
        <f>Hypotheses!F392</f>
        <v>0</v>
      </c>
      <c r="G33" s="6">
        <f>Hypotheses!G392</f>
        <v>0</v>
      </c>
      <c r="H33" s="6">
        <f>Hypotheses!H392</f>
        <v>0</v>
      </c>
      <c r="I33" s="6">
        <f>Hypotheses!I392</f>
        <v>0</v>
      </c>
      <c r="J33" s="6">
        <f>Hypotheses!J392</f>
        <v>0</v>
      </c>
      <c r="K33" s="6">
        <f>Hypotheses!K392</f>
        <v>0</v>
      </c>
      <c r="L33" s="6">
        <f>Hypotheses!L392</f>
        <v>0</v>
      </c>
      <c r="M33" s="6">
        <f>Hypotheses!M392</f>
        <v>0</v>
      </c>
      <c r="N33" s="6">
        <f>Hypotheses!N392</f>
        <v>0</v>
      </c>
      <c r="O33" s="6">
        <f>Hypotheses!O392</f>
        <v>0</v>
      </c>
      <c r="P33" s="6">
        <f>Hypotheses!P392</f>
        <v>0</v>
      </c>
      <c r="Q33" s="6">
        <f>Hypotheses!Q392</f>
        <v>0</v>
      </c>
      <c r="R33" s="6">
        <f>Hypotheses!R392</f>
        <v>0</v>
      </c>
      <c r="S33" s="6">
        <f>Hypotheses!S392</f>
        <v>0</v>
      </c>
      <c r="T33" s="6">
        <f>Hypotheses!T392</f>
        <v>0</v>
      </c>
      <c r="U33" s="6">
        <f>Hypotheses!U392</f>
        <v>0</v>
      </c>
      <c r="V33" s="6">
        <f>Hypotheses!V392</f>
        <v>0</v>
      </c>
      <c r="W33" s="6">
        <f>Hypotheses!W392</f>
        <v>0</v>
      </c>
      <c r="X33" s="6">
        <f>Hypotheses!X392</f>
        <v>0</v>
      </c>
      <c r="Y33" s="6">
        <f>Hypotheses!Y392</f>
        <v>0</v>
      </c>
      <c r="Z33" s="6">
        <f>Hypotheses!Z392</f>
        <v>0</v>
      </c>
      <c r="AA33" s="6">
        <f>Hypotheses!AA392</f>
        <v>0</v>
      </c>
      <c r="AB33" s="6">
        <f>Hypotheses!AB392</f>
        <v>0</v>
      </c>
      <c r="AC33" s="6">
        <f>Hypotheses!AC392</f>
        <v>0</v>
      </c>
      <c r="AD33" s="6">
        <f>Hypotheses!AD392</f>
        <v>0</v>
      </c>
      <c r="AE33" s="6">
        <f>Hypotheses!AE392</f>
        <v>0</v>
      </c>
      <c r="AF33" s="6">
        <f>Hypotheses!AF392</f>
        <v>0</v>
      </c>
      <c r="AG33" s="6">
        <f>Hypotheses!AG392</f>
        <v>0</v>
      </c>
      <c r="AH33" s="6">
        <f>Hypotheses!AH392</f>
        <v>0</v>
      </c>
      <c r="AI33" s="6">
        <f>Hypotheses!AI392</f>
        <v>0</v>
      </c>
      <c r="AJ33" s="6">
        <f>Hypotheses!AJ392</f>
        <v>0</v>
      </c>
      <c r="AK33" s="6">
        <f>Hypotheses!AK392</f>
        <v>0</v>
      </c>
      <c r="AL33" s="6">
        <f>Hypotheses!AL392</f>
        <v>0</v>
      </c>
      <c r="AM33" s="6">
        <f>Hypotheses!AM392</f>
        <v>0</v>
      </c>
      <c r="AN33" s="6">
        <f>Hypotheses!AN392</f>
        <v>0</v>
      </c>
      <c r="AO33" s="6">
        <f>Hypotheses!AO392</f>
        <v>0</v>
      </c>
      <c r="AP33" s="6">
        <f>Hypotheses!AP392</f>
        <v>0</v>
      </c>
    </row>
    <row r="34" spans="1:42" x14ac:dyDescent="0.4">
      <c r="B34" t="s">
        <v>2</v>
      </c>
      <c r="D34" s="6">
        <f>Hypotheses!D393</f>
        <v>0</v>
      </c>
      <c r="E34" s="6">
        <f>Hypotheses!E393</f>
        <v>0</v>
      </c>
      <c r="F34" s="6">
        <f>Hypotheses!F393</f>
        <v>0</v>
      </c>
      <c r="G34" s="6">
        <f>Hypotheses!G393</f>
        <v>0</v>
      </c>
      <c r="H34" s="6">
        <f>Hypotheses!H393</f>
        <v>0</v>
      </c>
      <c r="I34" s="6">
        <f>Hypotheses!I393</f>
        <v>0</v>
      </c>
      <c r="J34" s="6">
        <f>Hypotheses!J393</f>
        <v>0</v>
      </c>
      <c r="K34" s="6">
        <f>Hypotheses!K393</f>
        <v>0</v>
      </c>
      <c r="L34" s="6">
        <f>Hypotheses!L393</f>
        <v>0</v>
      </c>
      <c r="M34" s="6">
        <f>Hypotheses!M393</f>
        <v>0</v>
      </c>
      <c r="N34" s="6">
        <f>Hypotheses!N393</f>
        <v>0</v>
      </c>
      <c r="O34" s="6">
        <f>Hypotheses!O393</f>
        <v>0</v>
      </c>
      <c r="P34" s="6">
        <f>Hypotheses!P393</f>
        <v>0</v>
      </c>
      <c r="Q34" s="6">
        <f>Hypotheses!Q393</f>
        <v>0</v>
      </c>
      <c r="R34" s="6">
        <f>Hypotheses!R393</f>
        <v>0</v>
      </c>
      <c r="S34" s="6">
        <f>Hypotheses!S393</f>
        <v>0</v>
      </c>
      <c r="T34" s="6">
        <f>Hypotheses!T393</f>
        <v>0</v>
      </c>
      <c r="U34" s="6">
        <f>Hypotheses!U393</f>
        <v>0</v>
      </c>
      <c r="V34" s="6">
        <f>Hypotheses!V393</f>
        <v>0</v>
      </c>
      <c r="W34" s="6">
        <f>Hypotheses!W393</f>
        <v>0</v>
      </c>
      <c r="X34" s="6">
        <f>Hypotheses!X393</f>
        <v>0</v>
      </c>
      <c r="Y34" s="6">
        <f>Hypotheses!Y393</f>
        <v>0</v>
      </c>
      <c r="Z34" s="6">
        <f>Hypotheses!Z393</f>
        <v>0</v>
      </c>
      <c r="AA34" s="6">
        <f>Hypotheses!AA393</f>
        <v>0</v>
      </c>
      <c r="AB34" s="6">
        <f>Hypotheses!AB393</f>
        <v>0</v>
      </c>
      <c r="AC34" s="6">
        <f>Hypotheses!AC393</f>
        <v>0</v>
      </c>
      <c r="AD34" s="6">
        <f>Hypotheses!AD393</f>
        <v>0</v>
      </c>
      <c r="AE34" s="6">
        <f>Hypotheses!AE393</f>
        <v>0</v>
      </c>
      <c r="AF34" s="6">
        <f>Hypotheses!AF393</f>
        <v>0</v>
      </c>
      <c r="AG34" s="6">
        <f>Hypotheses!AG393</f>
        <v>0</v>
      </c>
      <c r="AH34" s="6">
        <f>Hypotheses!AH393</f>
        <v>0</v>
      </c>
      <c r="AI34" s="6">
        <f>Hypotheses!AI393</f>
        <v>0</v>
      </c>
      <c r="AJ34" s="6">
        <f>Hypotheses!AJ393</f>
        <v>0</v>
      </c>
      <c r="AK34" s="6">
        <f>Hypotheses!AK393</f>
        <v>0</v>
      </c>
      <c r="AL34" s="6">
        <f>Hypotheses!AL393</f>
        <v>0</v>
      </c>
      <c r="AM34" s="6">
        <f>Hypotheses!AM393</f>
        <v>0</v>
      </c>
      <c r="AN34" s="6">
        <f>Hypotheses!AN393</f>
        <v>0</v>
      </c>
      <c r="AO34" s="6">
        <f>Hypotheses!AO393</f>
        <v>0</v>
      </c>
      <c r="AP34" s="6">
        <f>Hypotheses!AP393</f>
        <v>0</v>
      </c>
    </row>
    <row r="35" spans="1:42" x14ac:dyDescent="0.4">
      <c r="B35" t="s">
        <v>73</v>
      </c>
      <c r="D35" s="6">
        <f>Hypotheses!D394</f>
        <v>0</v>
      </c>
      <c r="E35" s="6">
        <f>Hypotheses!E394</f>
        <v>0</v>
      </c>
      <c r="F35" s="6">
        <f>Hypotheses!F394</f>
        <v>0</v>
      </c>
      <c r="G35" s="6">
        <f>Hypotheses!G394</f>
        <v>0</v>
      </c>
      <c r="H35" s="6">
        <f>Hypotheses!H394</f>
        <v>0</v>
      </c>
      <c r="I35" s="6">
        <f>Hypotheses!I394</f>
        <v>0</v>
      </c>
      <c r="J35" s="6">
        <f>Hypotheses!J394</f>
        <v>0</v>
      </c>
      <c r="K35" s="6">
        <f>Hypotheses!K394</f>
        <v>0</v>
      </c>
      <c r="L35" s="6">
        <f>Hypotheses!L394</f>
        <v>0</v>
      </c>
      <c r="M35" s="6">
        <f>Hypotheses!M394</f>
        <v>0</v>
      </c>
      <c r="N35" s="6">
        <f>Hypotheses!N394</f>
        <v>0</v>
      </c>
      <c r="O35" s="6">
        <f>Hypotheses!O394</f>
        <v>0</v>
      </c>
      <c r="P35" s="6">
        <f>Hypotheses!P394</f>
        <v>0</v>
      </c>
      <c r="Q35" s="6">
        <f>Hypotheses!Q394</f>
        <v>0</v>
      </c>
      <c r="R35" s="6">
        <f>Hypotheses!R394</f>
        <v>0</v>
      </c>
      <c r="S35" s="6">
        <f>Hypotheses!S394</f>
        <v>0</v>
      </c>
      <c r="T35" s="6">
        <f>Hypotheses!T394</f>
        <v>0</v>
      </c>
      <c r="U35" s="6">
        <f>Hypotheses!U394</f>
        <v>0</v>
      </c>
      <c r="V35" s="6">
        <f>Hypotheses!V394</f>
        <v>0</v>
      </c>
      <c r="W35" s="6">
        <f>Hypotheses!W394</f>
        <v>0</v>
      </c>
      <c r="X35" s="6">
        <f>Hypotheses!X394</f>
        <v>0</v>
      </c>
      <c r="Y35" s="6">
        <f>Hypotheses!Y394</f>
        <v>0</v>
      </c>
      <c r="Z35" s="6">
        <f>Hypotheses!Z394</f>
        <v>0</v>
      </c>
      <c r="AA35" s="6">
        <f>Hypotheses!AA394</f>
        <v>0</v>
      </c>
      <c r="AB35" s="6">
        <f>Hypotheses!AB394</f>
        <v>0</v>
      </c>
      <c r="AC35" s="6">
        <f>Hypotheses!AC394</f>
        <v>0</v>
      </c>
      <c r="AD35" s="6">
        <f>Hypotheses!AD394</f>
        <v>0</v>
      </c>
      <c r="AE35" s="6">
        <f>Hypotheses!AE394</f>
        <v>0</v>
      </c>
      <c r="AF35" s="6">
        <f>Hypotheses!AF394</f>
        <v>0</v>
      </c>
      <c r="AG35" s="6">
        <f>Hypotheses!AG394</f>
        <v>0</v>
      </c>
      <c r="AH35" s="6">
        <f>Hypotheses!AH394</f>
        <v>0</v>
      </c>
      <c r="AI35" s="6">
        <f>Hypotheses!AI394</f>
        <v>0</v>
      </c>
      <c r="AJ35" s="6">
        <f>Hypotheses!AJ394</f>
        <v>0</v>
      </c>
      <c r="AK35" s="6">
        <f>Hypotheses!AK394</f>
        <v>0</v>
      </c>
      <c r="AL35" s="6">
        <f>Hypotheses!AL394</f>
        <v>0</v>
      </c>
      <c r="AM35" s="6">
        <f>Hypotheses!AM394</f>
        <v>0</v>
      </c>
      <c r="AN35" s="6">
        <f>Hypotheses!AN394</f>
        <v>0</v>
      </c>
      <c r="AO35" s="6">
        <f>Hypotheses!AO394</f>
        <v>0</v>
      </c>
      <c r="AP35" s="6">
        <f>Hypotheses!AP394</f>
        <v>0</v>
      </c>
    </row>
    <row r="36" spans="1:42" x14ac:dyDescent="0.4">
      <c r="B36" t="s">
        <v>84</v>
      </c>
      <c r="D36" s="6">
        <f>Hypotheses!D395</f>
        <v>0</v>
      </c>
      <c r="E36" s="6">
        <f>Hypotheses!E395</f>
        <v>0</v>
      </c>
      <c r="F36" s="6">
        <f>Hypotheses!F395</f>
        <v>0</v>
      </c>
      <c r="G36" s="6">
        <f>Hypotheses!G395</f>
        <v>0</v>
      </c>
      <c r="H36" s="6">
        <f>Hypotheses!H395</f>
        <v>0</v>
      </c>
      <c r="I36" s="6">
        <f>Hypotheses!I395</f>
        <v>0</v>
      </c>
      <c r="J36" s="6">
        <f>Hypotheses!J395</f>
        <v>0</v>
      </c>
      <c r="K36" s="6">
        <f>Hypotheses!K395</f>
        <v>0</v>
      </c>
      <c r="L36" s="6">
        <f>Hypotheses!L395</f>
        <v>0</v>
      </c>
      <c r="M36" s="6">
        <f>Hypotheses!M395</f>
        <v>0</v>
      </c>
      <c r="N36" s="6">
        <f>Hypotheses!N395</f>
        <v>0</v>
      </c>
      <c r="O36" s="6">
        <f>Hypotheses!O395</f>
        <v>0</v>
      </c>
      <c r="P36" s="6">
        <f>Hypotheses!P395</f>
        <v>0</v>
      </c>
      <c r="Q36" s="6">
        <f>Hypotheses!Q395</f>
        <v>0</v>
      </c>
      <c r="R36" s="6">
        <f>Hypotheses!R395</f>
        <v>0</v>
      </c>
      <c r="S36" s="6">
        <f>Hypotheses!S395</f>
        <v>0</v>
      </c>
      <c r="T36" s="6">
        <f>Hypotheses!T395</f>
        <v>0</v>
      </c>
      <c r="U36" s="6">
        <f>Hypotheses!U395</f>
        <v>0</v>
      </c>
      <c r="V36" s="6">
        <f>Hypotheses!V395</f>
        <v>0</v>
      </c>
      <c r="W36" s="6">
        <f>Hypotheses!W395</f>
        <v>0</v>
      </c>
      <c r="X36" s="6">
        <f>Hypotheses!X395</f>
        <v>0</v>
      </c>
      <c r="Y36" s="6">
        <f>Hypotheses!Y395</f>
        <v>0</v>
      </c>
      <c r="Z36" s="6">
        <f>Hypotheses!Z395</f>
        <v>0</v>
      </c>
      <c r="AA36" s="6">
        <f>Hypotheses!AA395</f>
        <v>0</v>
      </c>
      <c r="AB36" s="6">
        <f>Hypotheses!AB395</f>
        <v>0</v>
      </c>
      <c r="AC36" s="6">
        <f>Hypotheses!AC395</f>
        <v>0</v>
      </c>
      <c r="AD36" s="6">
        <f>Hypotheses!AD395</f>
        <v>0</v>
      </c>
      <c r="AE36" s="6">
        <f>Hypotheses!AE395</f>
        <v>0</v>
      </c>
      <c r="AF36" s="6">
        <f>Hypotheses!AF395</f>
        <v>0</v>
      </c>
      <c r="AG36" s="6">
        <f>Hypotheses!AG395</f>
        <v>0</v>
      </c>
      <c r="AH36" s="6">
        <f>Hypotheses!AH395</f>
        <v>0</v>
      </c>
      <c r="AI36" s="6">
        <f>Hypotheses!AI395</f>
        <v>0</v>
      </c>
      <c r="AJ36" s="6">
        <f>Hypotheses!AJ395</f>
        <v>0</v>
      </c>
      <c r="AK36" s="6">
        <f>Hypotheses!AK395</f>
        <v>0</v>
      </c>
      <c r="AL36" s="6">
        <f>Hypotheses!AL395</f>
        <v>0</v>
      </c>
      <c r="AM36" s="6">
        <f>Hypotheses!AM395</f>
        <v>0</v>
      </c>
      <c r="AN36" s="6">
        <f>Hypotheses!AN395</f>
        <v>0</v>
      </c>
      <c r="AO36" s="6">
        <f>Hypotheses!AO395</f>
        <v>0</v>
      </c>
      <c r="AP36" s="6">
        <f>Hypotheses!AP395</f>
        <v>0</v>
      </c>
    </row>
    <row r="37" spans="1:42" x14ac:dyDescent="0.4">
      <c r="B37" t="s">
        <v>80</v>
      </c>
      <c r="D37" s="8" t="str">
        <f t="shared" ref="D37:N37" si="0">IF(D35+D34+D33&lt;D36,D35+D34+D33-D36,"")</f>
        <v/>
      </c>
      <c r="E37" s="8" t="str">
        <f t="shared" si="0"/>
        <v/>
      </c>
      <c r="F37" s="8" t="str">
        <f t="shared" si="0"/>
        <v/>
      </c>
      <c r="G37" s="8" t="str">
        <f t="shared" si="0"/>
        <v/>
      </c>
      <c r="H37" s="8" t="str">
        <f t="shared" si="0"/>
        <v/>
      </c>
      <c r="I37" s="8" t="str">
        <f t="shared" si="0"/>
        <v/>
      </c>
      <c r="J37" s="8" t="str">
        <f t="shared" si="0"/>
        <v/>
      </c>
      <c r="K37" s="8" t="str">
        <f t="shared" si="0"/>
        <v/>
      </c>
      <c r="L37" s="8" t="str">
        <f t="shared" si="0"/>
        <v/>
      </c>
      <c r="M37" s="8" t="str">
        <f t="shared" si="0"/>
        <v/>
      </c>
      <c r="N37" s="8" t="str">
        <f t="shared" si="0"/>
        <v/>
      </c>
      <c r="O37" s="8" t="str">
        <f>IF(O35+O34+O33&lt;O36,O35+O34+O33-O36,"")</f>
        <v/>
      </c>
      <c r="P37" s="8" t="str">
        <f t="shared" ref="P37:AP37" si="1">IF(P35+P34+P33&lt;P36,P35+P34+P33-P36,"")</f>
        <v/>
      </c>
      <c r="Q37" s="8" t="str">
        <f t="shared" si="1"/>
        <v/>
      </c>
      <c r="R37" s="8" t="str">
        <f t="shared" si="1"/>
        <v/>
      </c>
      <c r="S37" s="8" t="str">
        <f t="shared" si="1"/>
        <v/>
      </c>
      <c r="T37" s="8" t="str">
        <f t="shared" si="1"/>
        <v/>
      </c>
      <c r="U37" s="8" t="str">
        <f t="shared" si="1"/>
        <v/>
      </c>
      <c r="V37" s="8" t="str">
        <f t="shared" si="1"/>
        <v/>
      </c>
      <c r="W37" s="8" t="str">
        <f t="shared" si="1"/>
        <v/>
      </c>
      <c r="X37" s="8" t="str">
        <f t="shared" si="1"/>
        <v/>
      </c>
      <c r="Y37" s="8" t="str">
        <f t="shared" si="1"/>
        <v/>
      </c>
      <c r="Z37" s="8" t="str">
        <f t="shared" si="1"/>
        <v/>
      </c>
      <c r="AA37" s="8" t="str">
        <f t="shared" si="1"/>
        <v/>
      </c>
      <c r="AB37" s="8" t="str">
        <f t="shared" si="1"/>
        <v/>
      </c>
      <c r="AC37" s="8" t="str">
        <f t="shared" si="1"/>
        <v/>
      </c>
      <c r="AD37" s="8" t="str">
        <f t="shared" si="1"/>
        <v/>
      </c>
      <c r="AE37" s="8" t="str">
        <f t="shared" si="1"/>
        <v/>
      </c>
      <c r="AF37" s="8" t="str">
        <f t="shared" si="1"/>
        <v/>
      </c>
      <c r="AG37" s="8" t="str">
        <f t="shared" si="1"/>
        <v/>
      </c>
      <c r="AH37" s="8" t="str">
        <f t="shared" si="1"/>
        <v/>
      </c>
      <c r="AI37" s="8" t="str">
        <f t="shared" si="1"/>
        <v/>
      </c>
      <c r="AJ37" s="8" t="str">
        <f t="shared" si="1"/>
        <v/>
      </c>
      <c r="AK37" s="8" t="str">
        <f t="shared" si="1"/>
        <v/>
      </c>
      <c r="AL37" s="8" t="str">
        <f t="shared" si="1"/>
        <v/>
      </c>
      <c r="AM37" s="8" t="str">
        <f t="shared" si="1"/>
        <v/>
      </c>
      <c r="AN37" s="8" t="str">
        <f t="shared" si="1"/>
        <v/>
      </c>
      <c r="AO37" s="8" t="str">
        <f t="shared" si="1"/>
        <v/>
      </c>
      <c r="AP37" s="8" t="str">
        <f t="shared" si="1"/>
        <v/>
      </c>
    </row>
    <row r="38" spans="1:42" x14ac:dyDescent="0.4">
      <c r="A38" t="s">
        <v>89</v>
      </c>
    </row>
    <row r="39" spans="1:42" x14ac:dyDescent="0.4">
      <c r="B39" t="s">
        <v>1</v>
      </c>
      <c r="D39" s="6">
        <f>D33</f>
        <v>0</v>
      </c>
      <c r="E39" s="6">
        <f>D39+E33</f>
        <v>0</v>
      </c>
      <c r="F39" s="6">
        <f t="shared" ref="F39:AP42" si="2">E39+F33</f>
        <v>0</v>
      </c>
      <c r="G39" s="6">
        <f t="shared" si="2"/>
        <v>0</v>
      </c>
      <c r="H39" s="6">
        <f t="shared" si="2"/>
        <v>0</v>
      </c>
      <c r="I39" s="6">
        <f t="shared" si="2"/>
        <v>0</v>
      </c>
      <c r="J39" s="6">
        <f t="shared" si="2"/>
        <v>0</v>
      </c>
      <c r="K39" s="6">
        <f t="shared" si="2"/>
        <v>0</v>
      </c>
      <c r="L39" s="6">
        <f t="shared" si="2"/>
        <v>0</v>
      </c>
      <c r="M39" s="6">
        <f t="shared" si="2"/>
        <v>0</v>
      </c>
      <c r="N39" s="6">
        <f t="shared" si="2"/>
        <v>0</v>
      </c>
      <c r="O39" s="6">
        <f t="shared" si="2"/>
        <v>0</v>
      </c>
      <c r="P39" s="6">
        <f t="shared" si="2"/>
        <v>0</v>
      </c>
      <c r="Q39" s="6">
        <f t="shared" si="2"/>
        <v>0</v>
      </c>
      <c r="R39" s="6">
        <f t="shared" si="2"/>
        <v>0</v>
      </c>
      <c r="S39" s="6">
        <f t="shared" si="2"/>
        <v>0</v>
      </c>
      <c r="T39" s="6">
        <f t="shared" si="2"/>
        <v>0</v>
      </c>
      <c r="U39" s="6">
        <f t="shared" si="2"/>
        <v>0</v>
      </c>
      <c r="V39" s="6">
        <f t="shared" si="2"/>
        <v>0</v>
      </c>
      <c r="W39" s="6">
        <f t="shared" si="2"/>
        <v>0</v>
      </c>
      <c r="X39" s="6">
        <f t="shared" si="2"/>
        <v>0</v>
      </c>
      <c r="Y39" s="6">
        <f t="shared" si="2"/>
        <v>0</v>
      </c>
      <c r="Z39" s="6">
        <f t="shared" si="2"/>
        <v>0</v>
      </c>
      <c r="AA39" s="6">
        <f t="shared" si="2"/>
        <v>0</v>
      </c>
      <c r="AB39" s="6">
        <f t="shared" si="2"/>
        <v>0</v>
      </c>
      <c r="AC39" s="6">
        <f t="shared" si="2"/>
        <v>0</v>
      </c>
      <c r="AD39" s="6">
        <f t="shared" si="2"/>
        <v>0</v>
      </c>
      <c r="AE39" s="6">
        <f t="shared" si="2"/>
        <v>0</v>
      </c>
      <c r="AF39" s="6">
        <f t="shared" si="2"/>
        <v>0</v>
      </c>
      <c r="AG39" s="6">
        <f t="shared" si="2"/>
        <v>0</v>
      </c>
      <c r="AH39" s="6">
        <f t="shared" si="2"/>
        <v>0</v>
      </c>
      <c r="AI39" s="6">
        <f t="shared" si="2"/>
        <v>0</v>
      </c>
      <c r="AJ39" s="6">
        <f t="shared" si="2"/>
        <v>0</v>
      </c>
      <c r="AK39" s="6">
        <f t="shared" si="2"/>
        <v>0</v>
      </c>
      <c r="AL39" s="6">
        <f t="shared" si="2"/>
        <v>0</v>
      </c>
      <c r="AM39" s="6">
        <f t="shared" si="2"/>
        <v>0</v>
      </c>
      <c r="AN39" s="6">
        <f t="shared" si="2"/>
        <v>0</v>
      </c>
      <c r="AO39" s="6">
        <f t="shared" si="2"/>
        <v>0</v>
      </c>
      <c r="AP39" s="6">
        <f t="shared" si="2"/>
        <v>0</v>
      </c>
    </row>
    <row r="40" spans="1:42" x14ac:dyDescent="0.4">
      <c r="B40" t="s">
        <v>2</v>
      </c>
      <c r="D40" s="6">
        <f t="shared" ref="D40:D42" si="3">D34</f>
        <v>0</v>
      </c>
      <c r="E40" s="6">
        <f t="shared" ref="E40:T42" si="4">D40+E34</f>
        <v>0</v>
      </c>
      <c r="F40" s="6">
        <f t="shared" si="4"/>
        <v>0</v>
      </c>
      <c r="G40" s="6">
        <f t="shared" si="4"/>
        <v>0</v>
      </c>
      <c r="H40" s="6">
        <f t="shared" si="4"/>
        <v>0</v>
      </c>
      <c r="I40" s="6">
        <f t="shared" si="4"/>
        <v>0</v>
      </c>
      <c r="J40" s="6">
        <f t="shared" si="4"/>
        <v>0</v>
      </c>
      <c r="K40" s="6">
        <f t="shared" si="4"/>
        <v>0</v>
      </c>
      <c r="L40" s="6">
        <f t="shared" si="4"/>
        <v>0</v>
      </c>
      <c r="M40" s="6">
        <f t="shared" si="4"/>
        <v>0</v>
      </c>
      <c r="N40" s="6">
        <f t="shared" si="4"/>
        <v>0</v>
      </c>
      <c r="O40" s="6">
        <f t="shared" si="4"/>
        <v>0</v>
      </c>
      <c r="P40" s="6">
        <f t="shared" si="4"/>
        <v>0</v>
      </c>
      <c r="Q40" s="6">
        <f t="shared" si="4"/>
        <v>0</v>
      </c>
      <c r="R40" s="6">
        <f t="shared" si="4"/>
        <v>0</v>
      </c>
      <c r="S40" s="6">
        <f t="shared" si="4"/>
        <v>0</v>
      </c>
      <c r="T40" s="6">
        <f t="shared" si="4"/>
        <v>0</v>
      </c>
      <c r="U40" s="6">
        <f t="shared" si="2"/>
        <v>0</v>
      </c>
      <c r="V40" s="6">
        <f t="shared" si="2"/>
        <v>0</v>
      </c>
      <c r="W40" s="6">
        <f t="shared" si="2"/>
        <v>0</v>
      </c>
      <c r="X40" s="6">
        <f t="shared" si="2"/>
        <v>0</v>
      </c>
      <c r="Y40" s="6">
        <f t="shared" si="2"/>
        <v>0</v>
      </c>
      <c r="Z40" s="6">
        <f t="shared" si="2"/>
        <v>0</v>
      </c>
      <c r="AA40" s="6">
        <f t="shared" si="2"/>
        <v>0</v>
      </c>
      <c r="AB40" s="6">
        <f t="shared" si="2"/>
        <v>0</v>
      </c>
      <c r="AC40" s="6">
        <f t="shared" si="2"/>
        <v>0</v>
      </c>
      <c r="AD40" s="6">
        <f t="shared" si="2"/>
        <v>0</v>
      </c>
      <c r="AE40" s="6">
        <f t="shared" si="2"/>
        <v>0</v>
      </c>
      <c r="AF40" s="6">
        <f t="shared" si="2"/>
        <v>0</v>
      </c>
      <c r="AG40" s="6">
        <f t="shared" si="2"/>
        <v>0</v>
      </c>
      <c r="AH40" s="6">
        <f t="shared" si="2"/>
        <v>0</v>
      </c>
      <c r="AI40" s="6">
        <f t="shared" si="2"/>
        <v>0</v>
      </c>
      <c r="AJ40" s="6">
        <f t="shared" si="2"/>
        <v>0</v>
      </c>
      <c r="AK40" s="6">
        <f t="shared" si="2"/>
        <v>0</v>
      </c>
      <c r="AL40" s="6">
        <f t="shared" si="2"/>
        <v>0</v>
      </c>
      <c r="AM40" s="6">
        <f t="shared" si="2"/>
        <v>0</v>
      </c>
      <c r="AN40" s="6">
        <f t="shared" si="2"/>
        <v>0</v>
      </c>
      <c r="AO40" s="6">
        <f t="shared" si="2"/>
        <v>0</v>
      </c>
      <c r="AP40" s="6">
        <f t="shared" si="2"/>
        <v>0</v>
      </c>
    </row>
    <row r="41" spans="1:42" x14ac:dyDescent="0.4">
      <c r="B41" t="s">
        <v>73</v>
      </c>
      <c r="D41" s="6">
        <f t="shared" si="3"/>
        <v>0</v>
      </c>
      <c r="E41" s="6">
        <f t="shared" si="4"/>
        <v>0</v>
      </c>
      <c r="F41" s="6">
        <f t="shared" si="2"/>
        <v>0</v>
      </c>
      <c r="G41" s="6">
        <f t="shared" si="2"/>
        <v>0</v>
      </c>
      <c r="H41" s="6">
        <f t="shared" si="2"/>
        <v>0</v>
      </c>
      <c r="I41" s="6">
        <f t="shared" si="2"/>
        <v>0</v>
      </c>
      <c r="J41" s="6">
        <f t="shared" si="2"/>
        <v>0</v>
      </c>
      <c r="K41" s="6">
        <f t="shared" si="2"/>
        <v>0</v>
      </c>
      <c r="L41" s="6">
        <f t="shared" si="2"/>
        <v>0</v>
      </c>
      <c r="M41" s="6">
        <f t="shared" si="2"/>
        <v>0</v>
      </c>
      <c r="N41" s="6">
        <f t="shared" si="2"/>
        <v>0</v>
      </c>
      <c r="O41" s="6">
        <f t="shared" si="2"/>
        <v>0</v>
      </c>
      <c r="P41" s="6">
        <f t="shared" si="2"/>
        <v>0</v>
      </c>
      <c r="Q41" s="6">
        <f t="shared" si="2"/>
        <v>0</v>
      </c>
      <c r="R41" s="6">
        <f t="shared" si="2"/>
        <v>0</v>
      </c>
      <c r="S41" s="6">
        <f t="shared" si="2"/>
        <v>0</v>
      </c>
      <c r="T41" s="6">
        <f t="shared" si="2"/>
        <v>0</v>
      </c>
      <c r="U41" s="6">
        <f t="shared" si="2"/>
        <v>0</v>
      </c>
      <c r="V41" s="6">
        <f t="shared" si="2"/>
        <v>0</v>
      </c>
      <c r="W41" s="6">
        <f t="shared" si="2"/>
        <v>0</v>
      </c>
      <c r="X41" s="6">
        <f t="shared" si="2"/>
        <v>0</v>
      </c>
      <c r="Y41" s="6">
        <f t="shared" si="2"/>
        <v>0</v>
      </c>
      <c r="Z41" s="6">
        <f t="shared" si="2"/>
        <v>0</v>
      </c>
      <c r="AA41" s="6">
        <f t="shared" si="2"/>
        <v>0</v>
      </c>
      <c r="AB41" s="6">
        <f t="shared" si="2"/>
        <v>0</v>
      </c>
      <c r="AC41" s="6">
        <f t="shared" si="2"/>
        <v>0</v>
      </c>
      <c r="AD41" s="6">
        <f t="shared" si="2"/>
        <v>0</v>
      </c>
      <c r="AE41" s="6">
        <f t="shared" si="2"/>
        <v>0</v>
      </c>
      <c r="AF41" s="6">
        <f t="shared" si="2"/>
        <v>0</v>
      </c>
      <c r="AG41" s="6">
        <f t="shared" si="2"/>
        <v>0</v>
      </c>
      <c r="AH41" s="6">
        <f t="shared" si="2"/>
        <v>0</v>
      </c>
      <c r="AI41" s="6">
        <f t="shared" si="2"/>
        <v>0</v>
      </c>
      <c r="AJ41" s="6">
        <f t="shared" si="2"/>
        <v>0</v>
      </c>
      <c r="AK41" s="6">
        <f t="shared" si="2"/>
        <v>0</v>
      </c>
      <c r="AL41" s="6">
        <f t="shared" si="2"/>
        <v>0</v>
      </c>
      <c r="AM41" s="6">
        <f t="shared" si="2"/>
        <v>0</v>
      </c>
      <c r="AN41" s="6">
        <f t="shared" si="2"/>
        <v>0</v>
      </c>
      <c r="AO41" s="6">
        <f t="shared" si="2"/>
        <v>0</v>
      </c>
      <c r="AP41" s="6">
        <f t="shared" si="2"/>
        <v>0</v>
      </c>
    </row>
    <row r="42" spans="1:42" x14ac:dyDescent="0.4">
      <c r="B42" t="s">
        <v>84</v>
      </c>
      <c r="D42" s="6">
        <f t="shared" si="3"/>
        <v>0</v>
      </c>
      <c r="E42" s="6">
        <f t="shared" si="4"/>
        <v>0</v>
      </c>
      <c r="F42" s="6">
        <f t="shared" si="2"/>
        <v>0</v>
      </c>
      <c r="G42" s="6">
        <f t="shared" si="2"/>
        <v>0</v>
      </c>
      <c r="H42" s="6">
        <f t="shared" si="2"/>
        <v>0</v>
      </c>
      <c r="I42" s="6">
        <f t="shared" si="2"/>
        <v>0</v>
      </c>
      <c r="J42" s="6">
        <f t="shared" si="2"/>
        <v>0</v>
      </c>
      <c r="K42" s="6">
        <f t="shared" si="2"/>
        <v>0</v>
      </c>
      <c r="L42" s="6">
        <f t="shared" si="2"/>
        <v>0</v>
      </c>
      <c r="M42" s="6">
        <f t="shared" si="2"/>
        <v>0</v>
      </c>
      <c r="N42" s="6">
        <f t="shared" si="2"/>
        <v>0</v>
      </c>
      <c r="O42" s="6">
        <f t="shared" si="2"/>
        <v>0</v>
      </c>
      <c r="P42" s="6">
        <f t="shared" si="2"/>
        <v>0</v>
      </c>
      <c r="Q42" s="6">
        <f t="shared" si="2"/>
        <v>0</v>
      </c>
      <c r="R42" s="6">
        <f t="shared" si="2"/>
        <v>0</v>
      </c>
      <c r="S42" s="6">
        <f t="shared" si="2"/>
        <v>0</v>
      </c>
      <c r="T42" s="6">
        <f t="shared" si="2"/>
        <v>0</v>
      </c>
      <c r="U42" s="6">
        <f t="shared" si="2"/>
        <v>0</v>
      </c>
      <c r="V42" s="6">
        <f t="shared" si="2"/>
        <v>0</v>
      </c>
      <c r="W42" s="6">
        <f t="shared" si="2"/>
        <v>0</v>
      </c>
      <c r="X42" s="6">
        <f t="shared" si="2"/>
        <v>0</v>
      </c>
      <c r="Y42" s="6">
        <f t="shared" si="2"/>
        <v>0</v>
      </c>
      <c r="Z42" s="6">
        <f t="shared" si="2"/>
        <v>0</v>
      </c>
      <c r="AA42" s="6">
        <f t="shared" si="2"/>
        <v>0</v>
      </c>
      <c r="AB42" s="6">
        <f t="shared" si="2"/>
        <v>0</v>
      </c>
      <c r="AC42" s="6">
        <f t="shared" si="2"/>
        <v>0</v>
      </c>
      <c r="AD42" s="6">
        <f t="shared" si="2"/>
        <v>0</v>
      </c>
      <c r="AE42" s="6">
        <f t="shared" si="2"/>
        <v>0</v>
      </c>
      <c r="AF42" s="6">
        <f t="shared" si="2"/>
        <v>0</v>
      </c>
      <c r="AG42" s="6">
        <f t="shared" si="2"/>
        <v>0</v>
      </c>
      <c r="AH42" s="6">
        <f t="shared" si="2"/>
        <v>0</v>
      </c>
      <c r="AI42" s="6">
        <f t="shared" si="2"/>
        <v>0</v>
      </c>
      <c r="AJ42" s="6">
        <f t="shared" si="2"/>
        <v>0</v>
      </c>
      <c r="AK42" s="6">
        <f t="shared" si="2"/>
        <v>0</v>
      </c>
      <c r="AL42" s="6">
        <f t="shared" si="2"/>
        <v>0</v>
      </c>
      <c r="AM42" s="6">
        <f t="shared" si="2"/>
        <v>0</v>
      </c>
      <c r="AN42" s="6">
        <f t="shared" si="2"/>
        <v>0</v>
      </c>
      <c r="AO42" s="6">
        <f t="shared" si="2"/>
        <v>0</v>
      </c>
      <c r="AP42" s="6">
        <f t="shared" si="2"/>
        <v>0</v>
      </c>
    </row>
    <row r="43" spans="1:42" x14ac:dyDescent="0.4">
      <c r="B43" t="s">
        <v>80</v>
      </c>
      <c r="D43" s="8" t="str">
        <f t="shared" ref="D43:N43" si="5">IF(D41+D40+D39&lt;D42,D41+D40+D39-D42,"")</f>
        <v/>
      </c>
      <c r="E43" s="8" t="str">
        <f t="shared" si="5"/>
        <v/>
      </c>
      <c r="F43" s="8" t="str">
        <f t="shared" si="5"/>
        <v/>
      </c>
      <c r="G43" s="8" t="str">
        <f t="shared" si="5"/>
        <v/>
      </c>
      <c r="H43" s="8" t="str">
        <f t="shared" si="5"/>
        <v/>
      </c>
      <c r="I43" s="8" t="str">
        <f t="shared" si="5"/>
        <v/>
      </c>
      <c r="J43" s="8" t="str">
        <f t="shared" si="5"/>
        <v/>
      </c>
      <c r="K43" s="8" t="str">
        <f t="shared" si="5"/>
        <v/>
      </c>
      <c r="L43" s="8" t="str">
        <f t="shared" si="5"/>
        <v/>
      </c>
      <c r="M43" s="8" t="str">
        <f t="shared" si="5"/>
        <v/>
      </c>
      <c r="N43" s="8" t="str">
        <f t="shared" si="5"/>
        <v/>
      </c>
      <c r="O43" s="8" t="str">
        <f>IF(O41+O40+O39&lt;O42,O41+O40+O39-O42,"")</f>
        <v/>
      </c>
      <c r="P43" s="8" t="str">
        <f t="shared" ref="P43:AP43" si="6">IF(P41+P40+P39&lt;P42,P41+P40+P39-P42,"")</f>
        <v/>
      </c>
      <c r="Q43" s="8" t="str">
        <f t="shared" si="6"/>
        <v/>
      </c>
      <c r="R43" s="8" t="str">
        <f t="shared" si="6"/>
        <v/>
      </c>
      <c r="S43" s="8" t="str">
        <f t="shared" si="6"/>
        <v/>
      </c>
      <c r="T43" s="8" t="str">
        <f t="shared" si="6"/>
        <v/>
      </c>
      <c r="U43" s="8" t="str">
        <f t="shared" si="6"/>
        <v/>
      </c>
      <c r="V43" s="8" t="str">
        <f t="shared" si="6"/>
        <v/>
      </c>
      <c r="W43" s="8" t="str">
        <f t="shared" si="6"/>
        <v/>
      </c>
      <c r="X43" s="8" t="str">
        <f t="shared" si="6"/>
        <v/>
      </c>
      <c r="Y43" s="8" t="str">
        <f t="shared" si="6"/>
        <v/>
      </c>
      <c r="Z43" s="8" t="str">
        <f t="shared" si="6"/>
        <v/>
      </c>
      <c r="AA43" s="8" t="str">
        <f t="shared" si="6"/>
        <v/>
      </c>
      <c r="AB43" s="8" t="str">
        <f t="shared" si="6"/>
        <v/>
      </c>
      <c r="AC43" s="8" t="str">
        <f t="shared" si="6"/>
        <v/>
      </c>
      <c r="AD43" s="8" t="str">
        <f t="shared" si="6"/>
        <v/>
      </c>
      <c r="AE43" s="8" t="str">
        <f t="shared" si="6"/>
        <v/>
      </c>
      <c r="AF43" s="8" t="str">
        <f t="shared" si="6"/>
        <v/>
      </c>
      <c r="AG43" s="8" t="str">
        <f t="shared" si="6"/>
        <v/>
      </c>
      <c r="AH43" s="8" t="str">
        <f t="shared" si="6"/>
        <v/>
      </c>
      <c r="AI43" s="8" t="str">
        <f t="shared" si="6"/>
        <v/>
      </c>
      <c r="AJ43" s="8" t="str">
        <f t="shared" si="6"/>
        <v/>
      </c>
      <c r="AK43" s="8" t="str">
        <f t="shared" si="6"/>
        <v/>
      </c>
      <c r="AL43" s="8" t="str">
        <f t="shared" si="6"/>
        <v/>
      </c>
      <c r="AM43" s="8" t="str">
        <f t="shared" si="6"/>
        <v/>
      </c>
      <c r="AN43" s="8" t="str">
        <f t="shared" si="6"/>
        <v/>
      </c>
      <c r="AO43" s="8" t="str">
        <f t="shared" si="6"/>
        <v/>
      </c>
      <c r="AP43" s="8" t="str">
        <f t="shared" si="6"/>
        <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E1B2C-ECB7-4897-BA47-02A7EF2196E2}">
  <sheetPr>
    <tabColor rgb="FF77933C"/>
  </sheetPr>
  <dimension ref="A1:AP43"/>
  <sheetViews>
    <sheetView showGridLines="0" topLeftCell="A37" zoomScale="80" zoomScaleNormal="80" workbookViewId="0">
      <selection activeCell="C46" sqref="C46"/>
    </sheetView>
  </sheetViews>
  <sheetFormatPr baseColWidth="10" defaultRowHeight="14.6" x14ac:dyDescent="0.4"/>
  <cols>
    <col min="1" max="1" width="3.84375" customWidth="1"/>
    <col min="3" max="3" width="23.53515625" customWidth="1"/>
    <col min="23" max="23" width="11.3828125" customWidth="1"/>
    <col min="27" max="27" width="9.3828125" customWidth="1"/>
    <col min="28" max="28" width="18.53515625" customWidth="1"/>
    <col min="29" max="29" width="11.3828125" customWidth="1"/>
    <col min="30" max="32" width="17.3828125" customWidth="1"/>
    <col min="33" max="42" width="11.84375" bestFit="1" customWidth="1"/>
  </cols>
  <sheetData>
    <row r="1" spans="1:33" x14ac:dyDescent="0.4">
      <c r="A1" s="9" t="s">
        <v>45</v>
      </c>
      <c r="AG1" s="17"/>
    </row>
    <row r="2" spans="1:33" x14ac:dyDescent="0.4">
      <c r="AG2" s="17"/>
    </row>
    <row r="4" spans="1:33" x14ac:dyDescent="0.4">
      <c r="AB4" s="9" t="s">
        <v>85</v>
      </c>
      <c r="AD4" s="17"/>
      <c r="AE4" s="17"/>
      <c r="AF4" s="17"/>
    </row>
    <row r="5" spans="1:33" x14ac:dyDescent="0.4">
      <c r="AD5" s="72" t="s">
        <v>96</v>
      </c>
      <c r="AE5" s="72" t="str">
        <f>"Financing "&amp;Hypotheses!C8 &amp;" annual loans"</f>
        <v>Financing 0 annual loans</v>
      </c>
      <c r="AF5" s="72" t="s">
        <v>84</v>
      </c>
    </row>
    <row r="6" spans="1:33" x14ac:dyDescent="0.4">
      <c r="AD6" s="72"/>
      <c r="AE6" s="72"/>
      <c r="AF6" s="72"/>
    </row>
    <row r="7" spans="1:33" x14ac:dyDescent="0.4">
      <c r="AD7" s="72"/>
      <c r="AE7" s="72"/>
      <c r="AF7" s="72"/>
    </row>
    <row r="8" spans="1:33" ht="15" customHeight="1" x14ac:dyDescent="0.4">
      <c r="AD8" s="72"/>
      <c r="AE8" s="72"/>
      <c r="AF8" s="72"/>
    </row>
    <row r="9" spans="1:33" x14ac:dyDescent="0.4">
      <c r="AB9" s="68" t="s">
        <v>46</v>
      </c>
      <c r="AC9" s="69" t="s">
        <v>40</v>
      </c>
      <c r="AD9" s="70">
        <f>AP41/1000</f>
        <v>0</v>
      </c>
      <c r="AE9" s="70">
        <f>AP42/1000</f>
        <v>0</v>
      </c>
      <c r="AF9" s="70">
        <f>AP43/1000</f>
        <v>0</v>
      </c>
    </row>
    <row r="10" spans="1:33" x14ac:dyDescent="0.4">
      <c r="AB10" s="68"/>
      <c r="AC10" s="69"/>
      <c r="AD10" s="70"/>
      <c r="AE10" s="70"/>
      <c r="AF10" s="70"/>
    </row>
    <row r="11" spans="1:33" x14ac:dyDescent="0.4">
      <c r="AB11" s="71" t="s">
        <v>86</v>
      </c>
      <c r="AC11" s="39" t="s">
        <v>40</v>
      </c>
      <c r="AD11" s="40">
        <f>AD9-$AF$9</f>
        <v>0</v>
      </c>
      <c r="AE11" s="40">
        <f>AE9-$AF$9</f>
        <v>0</v>
      </c>
      <c r="AF11" s="40">
        <f>AF9-$AF$9</f>
        <v>0</v>
      </c>
    </row>
    <row r="12" spans="1:33" x14ac:dyDescent="0.4">
      <c r="AB12" s="71"/>
      <c r="AC12" s="39" t="s">
        <v>41</v>
      </c>
      <c r="AD12" s="20" t="e">
        <f>AD11/$AF$9</f>
        <v>#DIV/0!</v>
      </c>
      <c r="AE12" s="20" t="e">
        <f>AE11/$AF$9</f>
        <v>#DIV/0!</v>
      </c>
      <c r="AF12" s="20" t="e">
        <f>AF11/$AF$9</f>
        <v>#DIV/0!</v>
      </c>
    </row>
    <row r="13" spans="1:33" x14ac:dyDescent="0.4">
      <c r="AB13" s="39" t="s">
        <v>95</v>
      </c>
      <c r="AC13" s="39" t="s">
        <v>40</v>
      </c>
      <c r="AD13" s="40">
        <f>('Comb3 All in one loan + W'!AP40)/1000</f>
        <v>0</v>
      </c>
      <c r="AE13" s="40">
        <f>'Comb3 One loan + W per year'!AP40/1000</f>
        <v>0</v>
      </c>
      <c r="AF13" s="40">
        <f>0/1000</f>
        <v>0</v>
      </c>
    </row>
    <row r="14" spans="1:33" x14ac:dyDescent="0.4">
      <c r="AB14" s="39" t="s">
        <v>94</v>
      </c>
      <c r="AC14" s="39" t="s">
        <v>40</v>
      </c>
      <c r="AD14" s="40">
        <f>('Comb3 All in one loan + W'!AP39)/1000</f>
        <v>0</v>
      </c>
      <c r="AE14" s="40">
        <f>'Comb3 One loan + W per year'!AP39/1000</f>
        <v>0</v>
      </c>
      <c r="AF14" s="40">
        <f>0/1000</f>
        <v>0</v>
      </c>
    </row>
    <row r="15" spans="1:33" ht="15" customHeight="1" x14ac:dyDescent="0.4">
      <c r="AB15" s="39" t="s">
        <v>87</v>
      </c>
      <c r="AC15" s="39" t="s">
        <v>40</v>
      </c>
      <c r="AD15" s="40">
        <f>'Comb3 All in one loan + W'!AP41/1000</f>
        <v>0</v>
      </c>
      <c r="AE15" s="40">
        <f>'Comb3 One loan + W per year'!AP41/1000</f>
        <v>0</v>
      </c>
      <c r="AF15" s="40">
        <f>'Comb3 All in one loan + W'!AP42/1000</f>
        <v>0</v>
      </c>
    </row>
    <row r="19" spans="2:42" x14ac:dyDescent="0.4">
      <c r="AB19" s="9" t="s">
        <v>42</v>
      </c>
    </row>
    <row r="20" spans="2:42" x14ac:dyDescent="0.4">
      <c r="AD20" s="72" t="s">
        <v>96</v>
      </c>
      <c r="AE20" s="72" t="str">
        <f>"Financing "&amp;Hypotheses!C8 &amp;" annual loans"</f>
        <v>Financing 0 annual loans</v>
      </c>
      <c r="AF20" s="72" t="s">
        <v>88</v>
      </c>
    </row>
    <row r="21" spans="2:42" ht="15" customHeight="1" x14ac:dyDescent="0.4">
      <c r="AD21" s="72"/>
      <c r="AE21" s="72"/>
      <c r="AF21" s="72"/>
    </row>
    <row r="22" spans="2:42" x14ac:dyDescent="0.4">
      <c r="AD22" s="72"/>
      <c r="AE22" s="72"/>
      <c r="AF22" s="72"/>
    </row>
    <row r="23" spans="2:42" x14ac:dyDescent="0.4">
      <c r="AD23" s="73"/>
      <c r="AE23" s="73"/>
      <c r="AF23" s="73"/>
    </row>
    <row r="24" spans="2:42" x14ac:dyDescent="0.4">
      <c r="AB24" s="68" t="s">
        <v>46</v>
      </c>
      <c r="AC24" s="69" t="s">
        <v>40</v>
      </c>
      <c r="AD24" s="70">
        <f>AP41/1000</f>
        <v>0</v>
      </c>
      <c r="AE24" s="70">
        <f>AP42/1000</f>
        <v>0</v>
      </c>
      <c r="AF24" s="70">
        <f>AE24-AD24</f>
        <v>0</v>
      </c>
    </row>
    <row r="25" spans="2:42" x14ac:dyDescent="0.4">
      <c r="AB25" s="68"/>
      <c r="AC25" s="69"/>
      <c r="AD25" s="70"/>
      <c r="AE25" s="70"/>
      <c r="AF25" s="70"/>
    </row>
    <row r="26" spans="2:42" x14ac:dyDescent="0.4">
      <c r="AB26" s="71" t="s">
        <v>43</v>
      </c>
      <c r="AC26" s="69" t="s">
        <v>44</v>
      </c>
      <c r="AD26" s="70">
        <f>AD24/39</f>
        <v>0</v>
      </c>
      <c r="AE26" s="70">
        <f>AE24/39</f>
        <v>0</v>
      </c>
      <c r="AF26" s="70">
        <f>AE26-AD26</f>
        <v>0</v>
      </c>
    </row>
    <row r="27" spans="2:42" x14ac:dyDescent="0.4">
      <c r="AB27" s="71"/>
      <c r="AC27" s="69"/>
      <c r="AD27" s="70"/>
      <c r="AE27" s="70"/>
      <c r="AF27" s="70"/>
    </row>
    <row r="28" spans="2:42" x14ac:dyDescent="0.4">
      <c r="AB28" s="39" t="s">
        <v>95</v>
      </c>
      <c r="AC28" s="39" t="s">
        <v>40</v>
      </c>
      <c r="AD28" s="40">
        <f>AD13</f>
        <v>0</v>
      </c>
      <c r="AE28" s="40">
        <f t="shared" ref="AD28:AE30" si="0">AE13</f>
        <v>0</v>
      </c>
      <c r="AF28" s="40">
        <f>AE28-AD28</f>
        <v>0</v>
      </c>
    </row>
    <row r="29" spans="2:42" x14ac:dyDescent="0.4">
      <c r="AB29" s="39" t="s">
        <v>94</v>
      </c>
      <c r="AC29" s="39" t="s">
        <v>40</v>
      </c>
      <c r="AD29" s="40">
        <f t="shared" si="0"/>
        <v>0</v>
      </c>
      <c r="AE29" s="40">
        <f t="shared" si="0"/>
        <v>0</v>
      </c>
      <c r="AF29" s="40">
        <f t="shared" ref="AF29:AF30" si="1">AE29-AD29</f>
        <v>0</v>
      </c>
    </row>
    <row r="30" spans="2:42" x14ac:dyDescent="0.4">
      <c r="AB30" s="39" t="s">
        <v>87</v>
      </c>
      <c r="AC30" s="39" t="s">
        <v>40</v>
      </c>
      <c r="AD30" s="40">
        <f t="shared" si="0"/>
        <v>0</v>
      </c>
      <c r="AE30" s="40">
        <f t="shared" si="0"/>
        <v>0</v>
      </c>
      <c r="AF30" s="40">
        <f t="shared" si="1"/>
        <v>0</v>
      </c>
    </row>
    <row r="31" spans="2:42" x14ac:dyDescent="0.4">
      <c r="AD31" s="6">
        <f>AD28+AD29+AD30</f>
        <v>0</v>
      </c>
      <c r="AE31" s="6">
        <f>AE28+AE29+AE30</f>
        <v>0</v>
      </c>
    </row>
    <row r="32" spans="2:42" x14ac:dyDescent="0.4">
      <c r="B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2:42" ht="30" customHeight="1" x14ac:dyDescent="0.4">
      <c r="B33" s="74" t="str">
        <f>"Financing 1 complete loan over "&amp;Hypotheses!$C$7&amp;" years + 20 years after"</f>
        <v>Financing 1 complete loan over  years + 20 years after</v>
      </c>
      <c r="C33" s="74"/>
      <c r="D33" s="6">
        <f>'Comb3 All in one loan + W'!D33+'Comb3 All in one loan + W'!D34+'Comb3 All in one loan + W'!D35</f>
        <v>0</v>
      </c>
      <c r="E33" s="6">
        <f>'Comb3 All in one loan + W'!E33+'Comb3 All in one loan + W'!E34+'Comb3 All in one loan + W'!E35</f>
        <v>0</v>
      </c>
      <c r="F33" s="6">
        <f>'Comb3 All in one loan + W'!F33+'Comb3 All in one loan + W'!F34+'Comb3 All in one loan + W'!F35</f>
        <v>0</v>
      </c>
      <c r="G33" s="6">
        <f>'Comb3 All in one loan + W'!G33+'Comb3 All in one loan + W'!G34+'Comb3 All in one loan + W'!G35</f>
        <v>0</v>
      </c>
      <c r="H33" s="6">
        <f>'Comb3 All in one loan + W'!H33+'Comb3 All in one loan + W'!H34+'Comb3 All in one loan + W'!H35</f>
        <v>0</v>
      </c>
      <c r="I33" s="6">
        <f>'Comb3 All in one loan + W'!I33+'Comb3 All in one loan + W'!I34+'Comb3 All in one loan + W'!I35</f>
        <v>0</v>
      </c>
      <c r="J33" s="6">
        <f>'Comb3 All in one loan + W'!J33+'Comb3 All in one loan + W'!J34+'Comb3 All in one loan + W'!J35</f>
        <v>0</v>
      </c>
      <c r="K33" s="6">
        <f>'Comb3 All in one loan + W'!K33+'Comb3 All in one loan + W'!K34+'Comb3 All in one loan + W'!K35</f>
        <v>0</v>
      </c>
      <c r="L33" s="6">
        <f>'Comb3 All in one loan + W'!L33+'Comb3 All in one loan + W'!L34+'Comb3 All in one loan + W'!L35</f>
        <v>0</v>
      </c>
      <c r="M33" s="6">
        <f>'Comb3 All in one loan + W'!M33+'Comb3 All in one loan + W'!M34+'Comb3 All in one loan + W'!M35</f>
        <v>0</v>
      </c>
      <c r="N33" s="6">
        <f>'Comb3 All in one loan + W'!N33+'Comb3 All in one loan + W'!N34+'Comb3 All in one loan + W'!N35</f>
        <v>0</v>
      </c>
      <c r="O33" s="6">
        <f>'Comb3 All in one loan + W'!O33+'Comb3 All in one loan + W'!O34+'Comb3 All in one loan + W'!O35</f>
        <v>0</v>
      </c>
      <c r="P33" s="6">
        <f>'Comb3 All in one loan + W'!P33+'Comb3 All in one loan + W'!P34+'Comb3 All in one loan + W'!P35</f>
        <v>0</v>
      </c>
      <c r="Q33" s="6">
        <f>'Comb3 All in one loan + W'!Q33+'Comb3 All in one loan + W'!Q34+'Comb3 All in one loan + W'!Q35</f>
        <v>0</v>
      </c>
      <c r="R33" s="6">
        <f>'Comb3 All in one loan + W'!R33+'Comb3 All in one loan + W'!R34+'Comb3 All in one loan + W'!R35</f>
        <v>0</v>
      </c>
      <c r="S33" s="6">
        <f>'Comb3 All in one loan + W'!S33+'Comb3 All in one loan + W'!S34+'Comb3 All in one loan + W'!S35</f>
        <v>0</v>
      </c>
      <c r="T33" s="6">
        <f>'Comb3 All in one loan + W'!T33+'Comb3 All in one loan + W'!T34+'Comb3 All in one loan + W'!T35</f>
        <v>0</v>
      </c>
      <c r="U33" s="6">
        <f>'Comb3 All in one loan + W'!U33+'Comb3 All in one loan + W'!U34+'Comb3 All in one loan + W'!U35</f>
        <v>0</v>
      </c>
      <c r="V33" s="6">
        <f>'Comb3 All in one loan + W'!V33+'Comb3 All in one loan + W'!V34+'Comb3 All in one loan + W'!V35</f>
        <v>0</v>
      </c>
      <c r="W33" s="6">
        <f>'Comb3 All in one loan + W'!W33+'Comb3 All in one loan + W'!W34+'Comb3 All in one loan + W'!W35</f>
        <v>0</v>
      </c>
      <c r="X33" s="6">
        <f>'Comb3 All in one loan + W'!X33+'Comb3 All in one loan + W'!X34+'Comb3 All in one loan + W'!X35</f>
        <v>0</v>
      </c>
      <c r="Y33" s="6">
        <f>'Comb3 All in one loan + W'!Y33+'Comb3 All in one loan + W'!Y34+'Comb3 All in one loan + W'!Y35</f>
        <v>0</v>
      </c>
      <c r="Z33" s="6">
        <f>'Comb3 All in one loan + W'!Z33+'Comb3 All in one loan + W'!Z34+'Comb3 All in one loan + W'!Z35</f>
        <v>0</v>
      </c>
      <c r="AA33" s="6">
        <f>'Comb3 All in one loan + W'!AA33+'Comb3 All in one loan + W'!AA34+'Comb3 All in one loan + W'!AA35</f>
        <v>0</v>
      </c>
      <c r="AB33" s="6">
        <f>'Comb3 All in one loan + W'!AB33+'Comb3 All in one loan + W'!AB34+'Comb3 All in one loan + W'!AB35</f>
        <v>0</v>
      </c>
      <c r="AC33" s="6">
        <f>'Comb3 All in one loan + W'!AC33+'Comb3 All in one loan + W'!AC34+'Comb3 All in one loan + W'!AC35</f>
        <v>0</v>
      </c>
      <c r="AD33" s="6">
        <f>'Comb3 All in one loan + W'!AD33+'Comb3 All in one loan + W'!AD34+'Comb3 All in one loan + W'!AD35</f>
        <v>0</v>
      </c>
      <c r="AE33" s="6">
        <f>'Comb3 All in one loan + W'!AE33+'Comb3 All in one loan + W'!AE34+'Comb3 All in one loan + W'!AE35</f>
        <v>0</v>
      </c>
      <c r="AF33" s="6">
        <f>'Comb3 All in one loan + W'!AF33+'Comb3 All in one loan + W'!AF34+'Comb3 All in one loan + W'!AF35</f>
        <v>0</v>
      </c>
      <c r="AG33" s="6">
        <f>'Comb3 All in one loan + W'!AG33+'Comb3 All in one loan + W'!AG34+'Comb3 All in one loan + W'!AG35</f>
        <v>0</v>
      </c>
      <c r="AH33" s="6">
        <f>'Comb3 All in one loan + W'!AH33+'Comb3 All in one loan + W'!AH34+'Comb3 All in one loan + W'!AH35</f>
        <v>0</v>
      </c>
      <c r="AI33" s="6">
        <f>'Comb3 All in one loan + W'!AI33+'Comb3 All in one loan + W'!AI34+'Comb3 All in one loan + W'!AI35</f>
        <v>0</v>
      </c>
      <c r="AJ33" s="6">
        <f>'Comb3 All in one loan + W'!AJ33+'Comb3 All in one loan + W'!AJ34+'Comb3 All in one loan + W'!AJ35</f>
        <v>0</v>
      </c>
      <c r="AK33" s="6">
        <f>'Comb3 All in one loan + W'!AK33+'Comb3 All in one loan + W'!AK34+'Comb3 All in one loan + W'!AK35</f>
        <v>0</v>
      </c>
      <c r="AL33" s="6">
        <f>'Comb3 All in one loan + W'!AL33+'Comb3 All in one loan + W'!AL34+'Comb3 All in one loan + W'!AL35</f>
        <v>0</v>
      </c>
      <c r="AM33" s="6">
        <f>'Comb3 All in one loan + W'!AM33+'Comb3 All in one loan + W'!AM34+'Comb3 All in one loan + W'!AM35</f>
        <v>0</v>
      </c>
      <c r="AN33" s="6">
        <f>'Comb3 All in one loan + W'!AN33+'Comb3 All in one loan + W'!AN34+'Comb3 All in one loan + W'!AN35</f>
        <v>0</v>
      </c>
      <c r="AO33" s="6">
        <f>'Comb3 All in one loan + W'!AO33+'Comb3 All in one loan + W'!AO34+'Comb3 All in one loan + W'!AO35</f>
        <v>0</v>
      </c>
      <c r="AP33" s="6">
        <f>'Comb3 All in one loan + W'!AP33+'Comb3 All in one loan + W'!AP34+'Comb3 All in one loan + W'!AP35</f>
        <v>0</v>
      </c>
    </row>
    <row r="34" spans="2:42" ht="30" customHeight="1" x14ac:dyDescent="0.4">
      <c r="B34" s="74" t="str">
        <f>"Financing "&amp;Hypotheses!$C$8 &amp;" annual loans over "&amp;Hypotheses!$C$7&amp;" years + visualization over 40 years"</f>
        <v>Financing 0 annual loans over  years + visualization over 40 years</v>
      </c>
      <c r="C34" s="74"/>
      <c r="D34" s="6">
        <f>'Comb3 One loan + W per year'!D33+'Comb3 One loan + W per year'!D34+'Comb3 One loan + W per year'!D35</f>
        <v>0</v>
      </c>
      <c r="E34" s="6">
        <f>'Comb3 One loan + W per year'!E33+'Comb3 One loan + W per year'!E34+'Comb3 One loan + W per year'!E35</f>
        <v>0</v>
      </c>
      <c r="F34" s="6">
        <f>'Comb3 One loan + W per year'!F33+'Comb3 One loan + W per year'!F34+'Comb3 One loan + W per year'!F35</f>
        <v>0</v>
      </c>
      <c r="G34" s="6">
        <f>'Comb3 One loan + W per year'!G33+'Comb3 One loan + W per year'!G34+'Comb3 One loan + W per year'!G35</f>
        <v>0</v>
      </c>
      <c r="H34" s="6">
        <f>'Comb3 One loan + W per year'!H33+'Comb3 One loan + W per year'!H34+'Comb3 One loan + W per year'!H35</f>
        <v>0</v>
      </c>
      <c r="I34" s="6">
        <f>'Comb3 One loan + W per year'!I33+'Comb3 One loan + W per year'!I34+'Comb3 One loan + W per year'!I35</f>
        <v>0</v>
      </c>
      <c r="J34" s="6">
        <f>'Comb3 One loan + W per year'!J33+'Comb3 One loan + W per year'!J34+'Comb3 One loan + W per year'!J35</f>
        <v>0</v>
      </c>
      <c r="K34" s="6">
        <f>'Comb3 One loan + W per year'!K33+'Comb3 One loan + W per year'!K34+'Comb3 One loan + W per year'!K35</f>
        <v>0</v>
      </c>
      <c r="L34" s="6">
        <f>'Comb3 One loan + W per year'!L33+'Comb3 One loan + W per year'!L34+'Comb3 One loan + W per year'!L35</f>
        <v>0</v>
      </c>
      <c r="M34" s="6">
        <f>'Comb3 One loan + W per year'!M33+'Comb3 One loan + W per year'!M34+'Comb3 One loan + W per year'!M35</f>
        <v>0</v>
      </c>
      <c r="N34" s="6">
        <f>'Comb3 One loan + W per year'!N33+'Comb3 One loan + W per year'!N34+'Comb3 One loan + W per year'!N35</f>
        <v>0</v>
      </c>
      <c r="O34" s="6">
        <f>'Comb3 One loan + W per year'!O33+'Comb3 One loan + W per year'!O34+'Comb3 One loan + W per year'!O35</f>
        <v>0</v>
      </c>
      <c r="P34" s="6">
        <f>'Comb3 One loan + W per year'!P33+'Comb3 One loan + W per year'!P34+'Comb3 One loan + W per year'!P35</f>
        <v>0</v>
      </c>
      <c r="Q34" s="6">
        <f>'Comb3 One loan + W per year'!Q33+'Comb3 One loan + W per year'!Q34+'Comb3 One loan + W per year'!Q35</f>
        <v>0</v>
      </c>
      <c r="R34" s="6">
        <f>'Comb3 One loan + W per year'!R33+'Comb3 One loan + W per year'!R34+'Comb3 One loan + W per year'!R35</f>
        <v>0</v>
      </c>
      <c r="S34" s="6">
        <f>'Comb3 One loan + W per year'!S33+'Comb3 One loan + W per year'!S34+'Comb3 One loan + W per year'!S35</f>
        <v>0</v>
      </c>
      <c r="T34" s="6">
        <f>'Comb3 One loan + W per year'!T33+'Comb3 One loan + W per year'!T34+'Comb3 One loan + W per year'!T35</f>
        <v>0</v>
      </c>
      <c r="U34" s="6">
        <f>'Comb3 One loan + W per year'!U33+'Comb3 One loan + W per year'!U34+'Comb3 One loan + W per year'!U35</f>
        <v>0</v>
      </c>
      <c r="V34" s="6">
        <f>'Comb3 One loan + W per year'!V33+'Comb3 One loan + W per year'!V34+'Comb3 One loan + W per year'!V35</f>
        <v>0</v>
      </c>
      <c r="W34" s="6">
        <f>'Comb3 One loan + W per year'!W33+'Comb3 One loan + W per year'!W34+'Comb3 One loan + W per year'!W35</f>
        <v>0</v>
      </c>
      <c r="X34" s="6">
        <f>'Comb3 One loan + W per year'!X33+'Comb3 One loan + W per year'!X34+'Comb3 One loan + W per year'!X35</f>
        <v>0</v>
      </c>
      <c r="Y34" s="6">
        <f>'Comb3 One loan + W per year'!Y33+'Comb3 One loan + W per year'!Y34+'Comb3 One loan + W per year'!Y35</f>
        <v>0</v>
      </c>
      <c r="Z34" s="6">
        <f>'Comb3 One loan + W per year'!Z33+'Comb3 One loan + W per year'!Z34+'Comb3 One loan + W per year'!Z35</f>
        <v>0</v>
      </c>
      <c r="AA34" s="6">
        <f>'Comb3 One loan + W per year'!AA33+'Comb3 One loan + W per year'!AA34+'Comb3 One loan + W per year'!AA35</f>
        <v>0</v>
      </c>
      <c r="AB34" s="6">
        <f>'Comb3 One loan + W per year'!AB33+'Comb3 One loan + W per year'!AB34+'Comb3 One loan + W per year'!AB35</f>
        <v>0</v>
      </c>
      <c r="AC34" s="6">
        <f>'Comb3 One loan + W per year'!AC33+'Comb3 One loan + W per year'!AC34+'Comb3 One loan + W per year'!AC35</f>
        <v>0</v>
      </c>
      <c r="AD34" s="6">
        <f>'Comb3 One loan + W per year'!AD33+'Comb3 One loan + W per year'!AD34+'Comb3 One loan + W per year'!AD35</f>
        <v>0</v>
      </c>
      <c r="AE34" s="6">
        <f>'Comb3 One loan + W per year'!AE33+'Comb3 One loan + W per year'!AE34+'Comb3 One loan + W per year'!AE35</f>
        <v>0</v>
      </c>
      <c r="AF34" s="6">
        <f>'Comb3 One loan + W per year'!AF33+'Comb3 One loan + W per year'!AF34+'Comb3 One loan + W per year'!AF35</f>
        <v>0</v>
      </c>
      <c r="AG34" s="6">
        <f>'Comb3 One loan + W per year'!AG33+'Comb3 One loan + W per year'!AG34+'Comb3 One loan + W per year'!AG35</f>
        <v>0</v>
      </c>
      <c r="AH34" s="6">
        <f>'Comb3 One loan + W per year'!AH33+'Comb3 One loan + W per year'!AH34+'Comb3 One loan + W per year'!AH35</f>
        <v>0</v>
      </c>
      <c r="AI34" s="6">
        <f>'Comb3 One loan + W per year'!AI33+'Comb3 One loan + W per year'!AI34+'Comb3 One loan + W per year'!AI35</f>
        <v>0</v>
      </c>
      <c r="AJ34" s="6">
        <f>'Comb3 One loan + W per year'!AJ33+'Comb3 One loan + W per year'!AJ34+'Comb3 One loan + W per year'!AJ35</f>
        <v>0</v>
      </c>
      <c r="AK34" s="6">
        <f>'Comb3 One loan + W per year'!AK33+'Comb3 One loan + W per year'!AK34+'Comb3 One loan + W per year'!AK35</f>
        <v>0</v>
      </c>
      <c r="AL34" s="6">
        <f>'Comb3 One loan + W per year'!AL33+'Comb3 One loan + W per year'!AL34+'Comb3 One loan + W per year'!AL35</f>
        <v>0</v>
      </c>
      <c r="AM34" s="6">
        <f>'Comb3 One loan + W per year'!AM33+'Comb3 One loan + W per year'!AM34+'Comb3 One loan + W per year'!AM35</f>
        <v>0</v>
      </c>
      <c r="AN34" s="6">
        <f>'Comb3 One loan + W per year'!AN33+'Comb3 One loan + W per year'!AN34+'Comb3 One loan + W per year'!AN35</f>
        <v>0</v>
      </c>
      <c r="AO34" s="6">
        <f>'Comb3 One loan + W per year'!AO33+'Comb3 One loan + W per year'!AO34+'Comb3 One loan + W per year'!AO35</f>
        <v>0</v>
      </c>
      <c r="AP34" s="6">
        <f>'Comb3 One loan + W per year'!AP33+'Comb3 One loan + W per year'!AP34+'Comb3 One loan + W per year'!AP35</f>
        <v>0</v>
      </c>
    </row>
    <row r="35" spans="2:42" ht="30" customHeight="1" x14ac:dyDescent="0.4">
      <c r="B35" s="74" t="s">
        <v>84</v>
      </c>
      <c r="C35" s="74"/>
      <c r="D35" s="6">
        <f>'Comb3 All in one loan + W'!D36</f>
        <v>0</v>
      </c>
      <c r="E35" s="6">
        <f>'Comb3 All in one loan + W'!E36</f>
        <v>0</v>
      </c>
      <c r="F35" s="6">
        <f>'Comb3 All in one loan + W'!F36</f>
        <v>0</v>
      </c>
      <c r="G35" s="6">
        <f>'Comb3 All in one loan + W'!G36</f>
        <v>0</v>
      </c>
      <c r="H35" s="6">
        <f>'Comb3 All in one loan + W'!H36</f>
        <v>0</v>
      </c>
      <c r="I35" s="6">
        <f>'Comb3 All in one loan + W'!I36</f>
        <v>0</v>
      </c>
      <c r="J35" s="6">
        <f>'Comb3 All in one loan + W'!J36</f>
        <v>0</v>
      </c>
      <c r="K35" s="6">
        <f>'Comb3 All in one loan + W'!K36</f>
        <v>0</v>
      </c>
      <c r="L35" s="6">
        <f>'Comb3 All in one loan + W'!L36</f>
        <v>0</v>
      </c>
      <c r="M35" s="6">
        <f>'Comb3 All in one loan + W'!M36</f>
        <v>0</v>
      </c>
      <c r="N35" s="6">
        <f>'Comb3 All in one loan + W'!N36</f>
        <v>0</v>
      </c>
      <c r="O35" s="6">
        <f>'Comb3 All in one loan + W'!O36</f>
        <v>0</v>
      </c>
      <c r="P35" s="6">
        <f>'Comb3 All in one loan + W'!P36</f>
        <v>0</v>
      </c>
      <c r="Q35" s="6">
        <f>'Comb3 All in one loan + W'!Q36</f>
        <v>0</v>
      </c>
      <c r="R35" s="6">
        <f>'Comb3 All in one loan + W'!R36</f>
        <v>0</v>
      </c>
      <c r="S35" s="6">
        <f>'Comb3 All in one loan + W'!S36</f>
        <v>0</v>
      </c>
      <c r="T35" s="6">
        <f>'Comb3 All in one loan + W'!T36</f>
        <v>0</v>
      </c>
      <c r="U35" s="6">
        <f>'Comb3 All in one loan + W'!U36</f>
        <v>0</v>
      </c>
      <c r="V35" s="6">
        <f>'Comb3 All in one loan + W'!V36</f>
        <v>0</v>
      </c>
      <c r="W35" s="6">
        <f>'Comb3 All in one loan + W'!W36</f>
        <v>0</v>
      </c>
      <c r="X35" s="6">
        <f>'Comb3 All in one loan + W'!X36</f>
        <v>0</v>
      </c>
      <c r="Y35" s="6">
        <f>'Comb3 All in one loan + W'!Y36</f>
        <v>0</v>
      </c>
      <c r="Z35" s="6">
        <f>'Comb3 All in one loan + W'!Z36</f>
        <v>0</v>
      </c>
      <c r="AA35" s="6">
        <f>'Comb3 All in one loan + W'!AA36</f>
        <v>0</v>
      </c>
      <c r="AB35" s="6">
        <f>'Comb3 All in one loan + W'!AB36</f>
        <v>0</v>
      </c>
      <c r="AC35" s="6">
        <f>'Comb3 All in one loan + W'!AC36</f>
        <v>0</v>
      </c>
      <c r="AD35" s="6">
        <f>'Comb3 All in one loan + W'!AD36</f>
        <v>0</v>
      </c>
      <c r="AE35" s="6">
        <f>'Comb3 All in one loan + W'!AE36</f>
        <v>0</v>
      </c>
      <c r="AF35" s="6">
        <f>'Comb3 All in one loan + W'!AF36</f>
        <v>0</v>
      </c>
      <c r="AG35" s="6">
        <f>'Comb3 All in one loan + W'!AG36</f>
        <v>0</v>
      </c>
      <c r="AH35" s="6">
        <f>'Comb3 All in one loan + W'!AH36</f>
        <v>0</v>
      </c>
      <c r="AI35" s="6">
        <f>'Comb3 All in one loan + W'!AI36</f>
        <v>0</v>
      </c>
      <c r="AJ35" s="6">
        <f>'Comb3 All in one loan + W'!AJ36</f>
        <v>0</v>
      </c>
      <c r="AK35" s="6">
        <f>'Comb3 All in one loan + W'!AK36</f>
        <v>0</v>
      </c>
      <c r="AL35" s="6">
        <f>'Comb3 All in one loan + W'!AL36</f>
        <v>0</v>
      </c>
      <c r="AM35" s="6">
        <f>'Comb3 All in one loan + W'!AM36</f>
        <v>0</v>
      </c>
      <c r="AN35" s="6">
        <f>'Comb3 All in one loan + W'!AN36</f>
        <v>0</v>
      </c>
      <c r="AO35" s="6">
        <f>'Comb3 All in one loan + W'!AO36</f>
        <v>0</v>
      </c>
      <c r="AP35" s="6">
        <f>'Comb3 All in one loan + W'!AP36</f>
        <v>0</v>
      </c>
    </row>
    <row r="36" spans="2:42" x14ac:dyDescent="0.4">
      <c r="B36" s="17"/>
      <c r="C36" s="17"/>
    </row>
    <row r="37" spans="2:42" x14ac:dyDescent="0.4">
      <c r="B37" s="17"/>
      <c r="C37" s="17"/>
    </row>
    <row r="38" spans="2:42" x14ac:dyDescent="0.4">
      <c r="B38" s="17"/>
      <c r="C38" s="17"/>
    </row>
    <row r="39" spans="2:42" x14ac:dyDescent="0.4">
      <c r="B39" s="17"/>
      <c r="C39" s="17"/>
    </row>
    <row r="40" spans="2:42" x14ac:dyDescent="0.4">
      <c r="B40" s="75" t="s">
        <v>89</v>
      </c>
      <c r="C40" s="75"/>
    </row>
    <row r="41" spans="2:42" ht="30.75" customHeight="1" x14ac:dyDescent="0.4">
      <c r="B41" s="74" t="str">
        <f>"Financing 1 complete loan over "&amp;Hypotheses!$C$7&amp;" years + 20 years after"</f>
        <v>Financing 1 complete loan over  years + 20 years after</v>
      </c>
      <c r="C41" s="74"/>
      <c r="D41" s="6">
        <f>D33</f>
        <v>0</v>
      </c>
      <c r="E41" s="6">
        <f>D41+E33</f>
        <v>0</v>
      </c>
      <c r="F41" s="6">
        <f t="shared" ref="F41:AP43" si="2">E41+F33</f>
        <v>0</v>
      </c>
      <c r="G41" s="6">
        <f t="shared" si="2"/>
        <v>0</v>
      </c>
      <c r="H41" s="6">
        <f t="shared" si="2"/>
        <v>0</v>
      </c>
      <c r="I41" s="6">
        <f t="shared" si="2"/>
        <v>0</v>
      </c>
      <c r="J41" s="6">
        <f t="shared" si="2"/>
        <v>0</v>
      </c>
      <c r="K41" s="6">
        <f t="shared" si="2"/>
        <v>0</v>
      </c>
      <c r="L41" s="6">
        <f t="shared" si="2"/>
        <v>0</v>
      </c>
      <c r="M41" s="6">
        <f t="shared" si="2"/>
        <v>0</v>
      </c>
      <c r="N41" s="6">
        <f t="shared" si="2"/>
        <v>0</v>
      </c>
      <c r="O41" s="6">
        <f t="shared" si="2"/>
        <v>0</v>
      </c>
      <c r="P41" s="6">
        <f t="shared" si="2"/>
        <v>0</v>
      </c>
      <c r="Q41" s="6">
        <f t="shared" si="2"/>
        <v>0</v>
      </c>
      <c r="R41" s="6">
        <f t="shared" si="2"/>
        <v>0</v>
      </c>
      <c r="S41" s="6">
        <f t="shared" si="2"/>
        <v>0</v>
      </c>
      <c r="T41" s="6">
        <f t="shared" si="2"/>
        <v>0</v>
      </c>
      <c r="U41" s="6">
        <f t="shared" si="2"/>
        <v>0</v>
      </c>
      <c r="V41" s="6">
        <f t="shared" si="2"/>
        <v>0</v>
      </c>
      <c r="W41" s="6">
        <f t="shared" si="2"/>
        <v>0</v>
      </c>
      <c r="X41" s="6">
        <f t="shared" si="2"/>
        <v>0</v>
      </c>
      <c r="Y41" s="6">
        <f t="shared" si="2"/>
        <v>0</v>
      </c>
      <c r="Z41" s="6">
        <f t="shared" si="2"/>
        <v>0</v>
      </c>
      <c r="AA41" s="6">
        <f t="shared" si="2"/>
        <v>0</v>
      </c>
      <c r="AB41" s="6">
        <f t="shared" si="2"/>
        <v>0</v>
      </c>
      <c r="AC41" s="6">
        <f t="shared" si="2"/>
        <v>0</v>
      </c>
      <c r="AD41" s="6">
        <f t="shared" si="2"/>
        <v>0</v>
      </c>
      <c r="AE41" s="6">
        <f t="shared" si="2"/>
        <v>0</v>
      </c>
      <c r="AF41" s="6">
        <f t="shared" si="2"/>
        <v>0</v>
      </c>
      <c r="AG41" s="6">
        <f t="shared" si="2"/>
        <v>0</v>
      </c>
      <c r="AH41" s="6">
        <f t="shared" si="2"/>
        <v>0</v>
      </c>
      <c r="AI41" s="6">
        <f t="shared" si="2"/>
        <v>0</v>
      </c>
      <c r="AJ41" s="6">
        <f t="shared" si="2"/>
        <v>0</v>
      </c>
      <c r="AK41" s="6">
        <f t="shared" si="2"/>
        <v>0</v>
      </c>
      <c r="AL41" s="6">
        <f t="shared" si="2"/>
        <v>0</v>
      </c>
      <c r="AM41" s="6">
        <f t="shared" si="2"/>
        <v>0</v>
      </c>
      <c r="AN41" s="6">
        <f t="shared" si="2"/>
        <v>0</v>
      </c>
      <c r="AO41" s="6">
        <f t="shared" si="2"/>
        <v>0</v>
      </c>
      <c r="AP41" s="6">
        <f t="shared" si="2"/>
        <v>0</v>
      </c>
    </row>
    <row r="42" spans="2:42" ht="30.75" customHeight="1" x14ac:dyDescent="0.4">
      <c r="B42" s="74" t="str">
        <f>"Financing "&amp;Hypotheses!$C$8 &amp;" annual loans over "&amp;Hypotheses!$C$7&amp;" years + visualization over 40 years"</f>
        <v>Financing 0 annual loans over  years + visualization over 40 years</v>
      </c>
      <c r="C42" s="74"/>
      <c r="D42" s="6">
        <f>D34</f>
        <v>0</v>
      </c>
      <c r="E42" s="6">
        <f>D42+E34</f>
        <v>0</v>
      </c>
      <c r="F42" s="6">
        <f t="shared" si="2"/>
        <v>0</v>
      </c>
      <c r="G42" s="6">
        <f t="shared" si="2"/>
        <v>0</v>
      </c>
      <c r="H42" s="6">
        <f t="shared" si="2"/>
        <v>0</v>
      </c>
      <c r="I42" s="6">
        <f t="shared" si="2"/>
        <v>0</v>
      </c>
      <c r="J42" s="6">
        <f t="shared" si="2"/>
        <v>0</v>
      </c>
      <c r="K42" s="6">
        <f t="shared" si="2"/>
        <v>0</v>
      </c>
      <c r="L42" s="6">
        <f t="shared" si="2"/>
        <v>0</v>
      </c>
      <c r="M42" s="6">
        <f t="shared" si="2"/>
        <v>0</v>
      </c>
      <c r="N42" s="6">
        <f t="shared" si="2"/>
        <v>0</v>
      </c>
      <c r="O42" s="6">
        <f t="shared" si="2"/>
        <v>0</v>
      </c>
      <c r="P42" s="6">
        <f t="shared" si="2"/>
        <v>0</v>
      </c>
      <c r="Q42" s="6">
        <f t="shared" si="2"/>
        <v>0</v>
      </c>
      <c r="R42" s="6">
        <f t="shared" si="2"/>
        <v>0</v>
      </c>
      <c r="S42" s="6">
        <f t="shared" si="2"/>
        <v>0</v>
      </c>
      <c r="T42" s="6">
        <f t="shared" si="2"/>
        <v>0</v>
      </c>
      <c r="U42" s="6">
        <f t="shared" si="2"/>
        <v>0</v>
      </c>
      <c r="V42" s="6">
        <f t="shared" si="2"/>
        <v>0</v>
      </c>
      <c r="W42" s="6">
        <f t="shared" si="2"/>
        <v>0</v>
      </c>
      <c r="X42" s="6">
        <f t="shared" si="2"/>
        <v>0</v>
      </c>
      <c r="Y42" s="6">
        <f t="shared" si="2"/>
        <v>0</v>
      </c>
      <c r="Z42" s="6">
        <f t="shared" si="2"/>
        <v>0</v>
      </c>
      <c r="AA42" s="6">
        <f t="shared" si="2"/>
        <v>0</v>
      </c>
      <c r="AB42" s="6">
        <f t="shared" si="2"/>
        <v>0</v>
      </c>
      <c r="AC42" s="6">
        <f t="shared" si="2"/>
        <v>0</v>
      </c>
      <c r="AD42" s="6">
        <f t="shared" si="2"/>
        <v>0</v>
      </c>
      <c r="AE42" s="6">
        <f t="shared" si="2"/>
        <v>0</v>
      </c>
      <c r="AF42" s="6">
        <f t="shared" si="2"/>
        <v>0</v>
      </c>
      <c r="AG42" s="6">
        <f t="shared" si="2"/>
        <v>0</v>
      </c>
      <c r="AH42" s="6">
        <f t="shared" si="2"/>
        <v>0</v>
      </c>
      <c r="AI42" s="6">
        <f t="shared" si="2"/>
        <v>0</v>
      </c>
      <c r="AJ42" s="6">
        <f t="shared" si="2"/>
        <v>0</v>
      </c>
      <c r="AK42" s="6">
        <f t="shared" si="2"/>
        <v>0</v>
      </c>
      <c r="AL42" s="6">
        <f t="shared" si="2"/>
        <v>0</v>
      </c>
      <c r="AM42" s="6">
        <f t="shared" si="2"/>
        <v>0</v>
      </c>
      <c r="AN42" s="6">
        <f t="shared" si="2"/>
        <v>0</v>
      </c>
      <c r="AO42" s="6">
        <f t="shared" si="2"/>
        <v>0</v>
      </c>
      <c r="AP42" s="6">
        <f t="shared" si="2"/>
        <v>0</v>
      </c>
    </row>
    <row r="43" spans="2:42" ht="30.75" customHeight="1" x14ac:dyDescent="0.4">
      <c r="B43" s="74" t="s">
        <v>84</v>
      </c>
      <c r="C43" s="74"/>
      <c r="D43" s="6">
        <f>D35</f>
        <v>0</v>
      </c>
      <c r="E43" s="6">
        <f>D43+E35</f>
        <v>0</v>
      </c>
      <c r="F43" s="6">
        <f t="shared" si="2"/>
        <v>0</v>
      </c>
      <c r="G43" s="6">
        <f t="shared" si="2"/>
        <v>0</v>
      </c>
      <c r="H43" s="6">
        <f t="shared" si="2"/>
        <v>0</v>
      </c>
      <c r="I43" s="6">
        <f t="shared" si="2"/>
        <v>0</v>
      </c>
      <c r="J43" s="6">
        <f t="shared" si="2"/>
        <v>0</v>
      </c>
      <c r="K43" s="6">
        <f t="shared" si="2"/>
        <v>0</v>
      </c>
      <c r="L43" s="6">
        <f t="shared" si="2"/>
        <v>0</v>
      </c>
      <c r="M43" s="6">
        <f t="shared" si="2"/>
        <v>0</v>
      </c>
      <c r="N43" s="6">
        <f t="shared" si="2"/>
        <v>0</v>
      </c>
      <c r="O43" s="6">
        <f t="shared" si="2"/>
        <v>0</v>
      </c>
      <c r="P43" s="6">
        <f t="shared" si="2"/>
        <v>0</v>
      </c>
      <c r="Q43" s="6">
        <f t="shared" si="2"/>
        <v>0</v>
      </c>
      <c r="R43" s="6">
        <f t="shared" si="2"/>
        <v>0</v>
      </c>
      <c r="S43" s="6">
        <f t="shared" si="2"/>
        <v>0</v>
      </c>
      <c r="T43" s="6">
        <f t="shared" si="2"/>
        <v>0</v>
      </c>
      <c r="U43" s="6">
        <f t="shared" si="2"/>
        <v>0</v>
      </c>
      <c r="V43" s="6">
        <f t="shared" si="2"/>
        <v>0</v>
      </c>
      <c r="W43" s="6">
        <f t="shared" si="2"/>
        <v>0</v>
      </c>
      <c r="X43" s="6">
        <f t="shared" si="2"/>
        <v>0</v>
      </c>
      <c r="Y43" s="6">
        <f t="shared" si="2"/>
        <v>0</v>
      </c>
      <c r="Z43" s="6">
        <f t="shared" si="2"/>
        <v>0</v>
      </c>
      <c r="AA43" s="6">
        <f t="shared" si="2"/>
        <v>0</v>
      </c>
      <c r="AB43" s="6">
        <f t="shared" si="2"/>
        <v>0</v>
      </c>
      <c r="AC43" s="6">
        <f t="shared" si="2"/>
        <v>0</v>
      </c>
      <c r="AD43" s="6">
        <f t="shared" si="2"/>
        <v>0</v>
      </c>
      <c r="AE43" s="6">
        <f t="shared" si="2"/>
        <v>0</v>
      </c>
      <c r="AF43" s="6">
        <f t="shared" si="2"/>
        <v>0</v>
      </c>
      <c r="AG43" s="6">
        <f t="shared" si="2"/>
        <v>0</v>
      </c>
      <c r="AH43" s="6">
        <f t="shared" si="2"/>
        <v>0</v>
      </c>
      <c r="AI43" s="6">
        <f t="shared" si="2"/>
        <v>0</v>
      </c>
      <c r="AJ43" s="6">
        <f t="shared" si="2"/>
        <v>0</v>
      </c>
      <c r="AK43" s="6">
        <f t="shared" si="2"/>
        <v>0</v>
      </c>
      <c r="AL43" s="6">
        <f t="shared" si="2"/>
        <v>0</v>
      </c>
      <c r="AM43" s="6">
        <f t="shared" si="2"/>
        <v>0</v>
      </c>
      <c r="AN43" s="6">
        <f t="shared" si="2"/>
        <v>0</v>
      </c>
      <c r="AO43" s="6">
        <f t="shared" si="2"/>
        <v>0</v>
      </c>
      <c r="AP43" s="6">
        <f t="shared" si="2"/>
        <v>0</v>
      </c>
    </row>
  </sheetData>
  <mergeCells count="29">
    <mergeCell ref="AD5:AD8"/>
    <mergeCell ref="AE5:AE8"/>
    <mergeCell ref="AF5:AF8"/>
    <mergeCell ref="AB9:AB10"/>
    <mergeCell ref="AC9:AC10"/>
    <mergeCell ref="AD9:AD10"/>
    <mergeCell ref="AE9:AE10"/>
    <mergeCell ref="AF9:AF10"/>
    <mergeCell ref="AF26:AF27"/>
    <mergeCell ref="B33:C33"/>
    <mergeCell ref="AB11:AB12"/>
    <mergeCell ref="AD20:AD23"/>
    <mergeCell ref="AE20:AE23"/>
    <mergeCell ref="AF20:AF23"/>
    <mergeCell ref="AB24:AB25"/>
    <mergeCell ref="AC24:AC25"/>
    <mergeCell ref="AD24:AD25"/>
    <mergeCell ref="AE24:AE25"/>
    <mergeCell ref="AF24:AF25"/>
    <mergeCell ref="B43:C43"/>
    <mergeCell ref="AB26:AB27"/>
    <mergeCell ref="AC26:AC27"/>
    <mergeCell ref="AD26:AD27"/>
    <mergeCell ref="AE26:AE27"/>
    <mergeCell ref="B34:C34"/>
    <mergeCell ref="B35:C35"/>
    <mergeCell ref="B40:C40"/>
    <mergeCell ref="B41:C41"/>
    <mergeCell ref="B42:C42"/>
  </mergeCells>
  <conditionalFormatting sqref="AD24:AE25">
    <cfRule type="colorScale" priority="8">
      <colorScale>
        <cfvo type="min"/>
        <cfvo type="percentile" val="50"/>
        <cfvo type="max"/>
        <color rgb="FF63BE7B"/>
        <color rgb="FFFFEB84"/>
        <color rgb="FFF8696B"/>
      </colorScale>
    </cfRule>
  </conditionalFormatting>
  <conditionalFormatting sqref="AD26:AE27">
    <cfRule type="colorScale" priority="7">
      <colorScale>
        <cfvo type="min"/>
        <cfvo type="percentile" val="50"/>
        <cfvo type="max"/>
        <color rgb="FF63BE7B"/>
        <color rgb="FFFFEB84"/>
        <color rgb="FFF8696B"/>
      </colorScale>
    </cfRule>
  </conditionalFormatting>
  <conditionalFormatting sqref="AD9:AF10">
    <cfRule type="colorScale" priority="13">
      <colorScale>
        <cfvo type="min"/>
        <cfvo type="percentile" val="50"/>
        <cfvo type="max"/>
        <color rgb="FF63BE7B"/>
        <color rgb="FFFFEB84"/>
        <color rgb="FFF8696B"/>
      </colorScale>
    </cfRule>
  </conditionalFormatting>
  <conditionalFormatting sqref="AD11:AF11">
    <cfRule type="colorScale" priority="12">
      <colorScale>
        <cfvo type="min"/>
        <cfvo type="percentile" val="50"/>
        <cfvo type="max"/>
        <color rgb="FF63BE7B"/>
        <color rgb="FFFFEB84"/>
        <color rgb="FFF8696B"/>
      </colorScale>
    </cfRule>
  </conditionalFormatting>
  <conditionalFormatting sqref="AD12:AF12">
    <cfRule type="colorScale" priority="1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6" id="{FEF410CE-1B30-4CC1-A49E-799EBDD3FCAD}">
            <x14:iconSet iconSet="3Arrows" custom="1">
              <x14:cfvo type="percent">
                <xm:f>0</xm:f>
              </x14:cfvo>
              <x14:cfvo type="percent">
                <xm:f>33</xm:f>
              </x14:cfvo>
              <x14:cfvo type="percent">
                <xm:f>67</xm:f>
              </x14:cfvo>
              <x14:cfIcon iconSet="3Arrows" iconId="2"/>
              <x14:cfIcon iconSet="3Arrows" iconId="1"/>
              <x14:cfIcon iconSet="3Arrows" iconId="0"/>
            </x14:iconSet>
          </x14:cfRule>
          <xm:sqref>AD24:AE25</xm:sqref>
        </x14:conditionalFormatting>
        <x14:conditionalFormatting xmlns:xm="http://schemas.microsoft.com/office/excel/2006/main">
          <x14:cfRule type="iconSet" priority="15" id="{553DD427-9BCD-4094-BCD4-C74D0F1569C5}">
            <x14:iconSet iconSet="3Arrows" custom="1">
              <x14:cfvo type="percent">
                <xm:f>0</xm:f>
              </x14:cfvo>
              <x14:cfvo type="percent">
                <xm:f>33</xm:f>
              </x14:cfvo>
              <x14:cfvo type="percent">
                <xm:f>67</xm:f>
              </x14:cfvo>
              <x14:cfIcon iconSet="3Arrows" iconId="2"/>
              <x14:cfIcon iconSet="3Arrows" iconId="1"/>
              <x14:cfIcon iconSet="3Arrows" iconId="0"/>
            </x14:iconSet>
          </x14:cfRule>
          <xm:sqref>AD26:AE27</xm:sqref>
        </x14:conditionalFormatting>
        <x14:conditionalFormatting xmlns:xm="http://schemas.microsoft.com/office/excel/2006/main">
          <x14:cfRule type="iconSet" priority="14" id="{E502CB7B-8126-49EE-BD79-40A81E6F0634}">
            <x14:iconSet iconSet="3Arrows" custom="1">
              <x14:cfvo type="percent">
                <xm:f>0</xm:f>
              </x14:cfvo>
              <x14:cfvo type="percent">
                <xm:f>33</xm:f>
              </x14:cfvo>
              <x14:cfvo type="percent">
                <xm:f>67</xm:f>
              </x14:cfvo>
              <x14:cfIcon iconSet="3Arrows" iconId="2"/>
              <x14:cfIcon iconSet="3Arrows" iconId="1"/>
              <x14:cfIcon iconSet="3Arrows" iconId="0"/>
            </x14:iconSet>
          </x14:cfRule>
          <xm:sqref>AD9:AF10</xm:sqref>
        </x14:conditionalFormatting>
        <x14:conditionalFormatting xmlns:xm="http://schemas.microsoft.com/office/excel/2006/main">
          <x14:cfRule type="iconSet" priority="9" id="{D5F7E3CA-DFFE-4D80-8000-B2750D6AA8C8}">
            <x14:iconSet iconSet="3Arrows" custom="1">
              <x14:cfvo type="percent">
                <xm:f>0</xm:f>
              </x14:cfvo>
              <x14:cfvo type="percent">
                <xm:f>33</xm:f>
              </x14:cfvo>
              <x14:cfvo type="percent">
                <xm:f>67</xm:f>
              </x14:cfvo>
              <x14:cfIcon iconSet="3Arrows" iconId="2"/>
              <x14:cfIcon iconSet="3Arrows" iconId="1"/>
              <x14:cfIcon iconSet="3Arrows" iconId="0"/>
            </x14:iconSet>
          </x14:cfRule>
          <xm:sqref>AD11:AF11</xm:sqref>
        </x14:conditionalFormatting>
        <x14:conditionalFormatting xmlns:xm="http://schemas.microsoft.com/office/excel/2006/main">
          <x14:cfRule type="iconSet" priority="10" id="{9D3A9BB3-F35D-4048-A0B2-DB1E62092F18}">
            <x14:iconSet iconSet="3Arrows" custom="1">
              <x14:cfvo type="percent">
                <xm:f>0</xm:f>
              </x14:cfvo>
              <x14:cfvo type="percent">
                <xm:f>33</xm:f>
              </x14:cfvo>
              <x14:cfvo type="percent">
                <xm:f>67</xm:f>
              </x14:cfvo>
              <x14:cfIcon iconSet="3Arrows" iconId="2"/>
              <x14:cfIcon iconSet="3Arrows" iconId="1"/>
              <x14:cfIcon iconSet="3Arrows" iconId="0"/>
            </x14:iconSet>
          </x14:cfRule>
          <xm:sqref>AD12:AF12</xm:sqref>
        </x14:conditionalFormatting>
        <x14:conditionalFormatting xmlns:xm="http://schemas.microsoft.com/office/excel/2006/main">
          <x14:cfRule type="iconSet" priority="6" id="{C1CDCF39-C0F2-4C59-AF3A-1C8510FD07DC}">
            <x14:iconSet iconSet="3Arrows" custom="1">
              <x14:cfvo type="percent">
                <xm:f>0</xm:f>
              </x14:cfvo>
              <x14:cfvo type="percent">
                <xm:f>33</xm:f>
              </x14:cfvo>
              <x14:cfvo type="percent">
                <xm:f>67</xm:f>
              </x14:cfvo>
              <x14:cfIcon iconSet="3Arrows" iconId="2"/>
              <x14:cfIcon iconSet="3Arrows" iconId="1"/>
              <x14:cfIcon iconSet="3Arrows" iconId="0"/>
            </x14:iconSet>
          </x14:cfRule>
          <xm:sqref>AD28:AE28</xm:sqref>
        </x14:conditionalFormatting>
        <x14:conditionalFormatting xmlns:xm="http://schemas.microsoft.com/office/excel/2006/main">
          <x14:cfRule type="iconSet" priority="5" id="{4BBA36E8-F1AF-4FE5-A334-904BCEBC7955}">
            <x14:iconSet iconSet="3Arrows" custom="1">
              <x14:cfvo type="percent">
                <xm:f>0</xm:f>
              </x14:cfvo>
              <x14:cfvo type="percent">
                <xm:f>33</xm:f>
              </x14:cfvo>
              <x14:cfvo type="percent">
                <xm:f>67</xm:f>
              </x14:cfvo>
              <x14:cfIcon iconSet="3Arrows" iconId="2"/>
              <x14:cfIcon iconSet="3Arrows" iconId="1"/>
              <x14:cfIcon iconSet="3Arrows" iconId="0"/>
            </x14:iconSet>
          </x14:cfRule>
          <xm:sqref>AD29:AE29</xm:sqref>
        </x14:conditionalFormatting>
        <x14:conditionalFormatting xmlns:xm="http://schemas.microsoft.com/office/excel/2006/main">
          <x14:cfRule type="iconSet" priority="4" id="{C2F9C7C4-E26E-40D9-9327-D1EB87BEA31D}">
            <x14:iconSet iconSet="3Arrows" custom="1">
              <x14:cfvo type="percent">
                <xm:f>0</xm:f>
              </x14:cfvo>
              <x14:cfvo type="percent">
                <xm:f>33</xm:f>
              </x14:cfvo>
              <x14:cfvo type="percent">
                <xm:f>67</xm:f>
              </x14:cfvo>
              <x14:cfIcon iconSet="3Arrows" iconId="2"/>
              <x14:cfIcon iconSet="3Arrows" iconId="1"/>
              <x14:cfIcon iconSet="3Arrows" iconId="0"/>
            </x14:iconSet>
          </x14:cfRule>
          <xm:sqref>AD30:AE30</xm:sqref>
        </x14:conditionalFormatting>
        <x14:conditionalFormatting xmlns:xm="http://schemas.microsoft.com/office/excel/2006/main">
          <x14:cfRule type="iconSet" priority="3" id="{A4B088D4-2F42-4E13-96D0-8FA9A908D3DA}">
            <x14:iconSet iconSet="3Arrows" custom="1">
              <x14:cfvo type="percent">
                <xm:f>0</xm:f>
              </x14:cfvo>
              <x14:cfvo type="percent">
                <xm:f>33</xm:f>
              </x14:cfvo>
              <x14:cfvo type="percent">
                <xm:f>67</xm:f>
              </x14:cfvo>
              <x14:cfIcon iconSet="3Arrows" iconId="2"/>
              <x14:cfIcon iconSet="3Arrows" iconId="1"/>
              <x14:cfIcon iconSet="3Arrows" iconId="0"/>
            </x14:iconSet>
          </x14:cfRule>
          <xm:sqref>AD13:AF13</xm:sqref>
        </x14:conditionalFormatting>
        <x14:conditionalFormatting xmlns:xm="http://schemas.microsoft.com/office/excel/2006/main">
          <x14:cfRule type="iconSet" priority="2" id="{AC04CD46-B7B3-4AAA-A623-E9553B275F5F}">
            <x14:iconSet iconSet="3Arrows" custom="1">
              <x14:cfvo type="percent">
                <xm:f>0</xm:f>
              </x14:cfvo>
              <x14:cfvo type="percent">
                <xm:f>33</xm:f>
              </x14:cfvo>
              <x14:cfvo type="percent">
                <xm:f>67</xm:f>
              </x14:cfvo>
              <x14:cfIcon iconSet="3Arrows" iconId="2"/>
              <x14:cfIcon iconSet="3Arrows" iconId="1"/>
              <x14:cfIcon iconSet="3Arrows" iconId="0"/>
            </x14:iconSet>
          </x14:cfRule>
          <xm:sqref>AD14:AF14</xm:sqref>
        </x14:conditionalFormatting>
        <x14:conditionalFormatting xmlns:xm="http://schemas.microsoft.com/office/excel/2006/main">
          <x14:cfRule type="iconSet" priority="1" id="{FACF7EFE-B88F-4A60-81E4-0A1BD47921A5}">
            <x14:iconSet iconSet="3Arrows" custom="1">
              <x14:cfvo type="percent">
                <xm:f>0</xm:f>
              </x14:cfvo>
              <x14:cfvo type="percent">
                <xm:f>33</xm:f>
              </x14:cfvo>
              <x14:cfvo type="percent">
                <xm:f>67</xm:f>
              </x14:cfvo>
              <x14:cfIcon iconSet="3Arrows" iconId="2"/>
              <x14:cfIcon iconSet="3Arrows" iconId="1"/>
              <x14:cfIcon iconSet="3Arrows" iconId="0"/>
            </x14:iconSet>
          </x14:cfRule>
          <xm:sqref>AD15:AF15</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C1A34-9961-4FD7-AF4A-9667B902FBA1}">
  <sheetPr>
    <tabColor theme="2" tint="-0.249977111117893"/>
  </sheetPr>
  <dimension ref="A1:AR65"/>
  <sheetViews>
    <sheetView showGridLines="0" topLeftCell="B1" zoomScale="95" zoomScaleNormal="95" workbookViewId="0">
      <selection activeCell="J85" sqref="J85"/>
    </sheetView>
  </sheetViews>
  <sheetFormatPr baseColWidth="10" defaultRowHeight="14.6" x14ac:dyDescent="0.4"/>
  <cols>
    <col min="1" max="1" width="3.84375" customWidth="1"/>
    <col min="3" max="3" width="32.53515625" customWidth="1"/>
    <col min="23" max="23" width="11.3828125" customWidth="1"/>
    <col min="27" max="27" width="9.3828125" customWidth="1"/>
    <col min="28" max="28" width="18.53515625" customWidth="1"/>
    <col min="29" max="29" width="11.3828125" customWidth="1"/>
    <col min="30" max="32" width="17.3828125" customWidth="1"/>
    <col min="33" max="35" width="11.84375" bestFit="1" customWidth="1"/>
    <col min="36" max="36" width="17.69140625" bestFit="1" customWidth="1"/>
    <col min="37" max="37" width="18.53515625" bestFit="1" customWidth="1"/>
    <col min="38" max="38" width="18.15234375" bestFit="1" customWidth="1"/>
    <col min="39" max="41" width="11.84375" bestFit="1" customWidth="1"/>
    <col min="42" max="42" width="21" customWidth="1"/>
    <col min="43" max="43" width="20.53515625" customWidth="1"/>
    <col min="44" max="44" width="18.69140625" customWidth="1"/>
  </cols>
  <sheetData>
    <row r="1" spans="1:44" x14ac:dyDescent="0.4">
      <c r="A1" s="9" t="s">
        <v>45</v>
      </c>
      <c r="AG1" s="17"/>
    </row>
    <row r="2" spans="1:44" x14ac:dyDescent="0.4">
      <c r="AG2" s="17"/>
    </row>
    <row r="3" spans="1:44" ht="14.7" customHeight="1" x14ac:dyDescent="0.4">
      <c r="AB3" s="9" t="s">
        <v>106</v>
      </c>
      <c r="AH3" s="9" t="s">
        <v>107</v>
      </c>
      <c r="AN3" s="9" t="s">
        <v>106</v>
      </c>
    </row>
    <row r="4" spans="1:44" x14ac:dyDescent="0.4">
      <c r="AB4" s="9" t="s">
        <v>85</v>
      </c>
      <c r="AD4" s="17"/>
      <c r="AE4" s="17"/>
      <c r="AF4" s="17"/>
      <c r="AH4" s="9" t="s">
        <v>85</v>
      </c>
      <c r="AJ4" s="17"/>
      <c r="AK4" s="17"/>
      <c r="AL4" s="17"/>
      <c r="AN4" s="9" t="s">
        <v>85</v>
      </c>
      <c r="AP4" s="17"/>
      <c r="AQ4" s="17"/>
      <c r="AR4" s="17"/>
    </row>
    <row r="5" spans="1:44" ht="14.7" customHeight="1" x14ac:dyDescent="0.4">
      <c r="AD5" s="72" t="s">
        <v>96</v>
      </c>
      <c r="AE5" s="72" t="str">
        <f>"Financing "&amp;Hypotheses!C8 &amp;" annual loans"</f>
        <v>Financing 0 annual loans</v>
      </c>
      <c r="AF5" s="72" t="s">
        <v>84</v>
      </c>
      <c r="AJ5" s="72" t="s">
        <v>96</v>
      </c>
      <c r="AK5" s="72" t="str">
        <f>"Financing "&amp;Hypotheses!I8 &amp;" annual loans"</f>
        <v>Financing  annual loans</v>
      </c>
      <c r="AL5" s="72" t="s">
        <v>84</v>
      </c>
      <c r="AP5" s="72" t="s">
        <v>96</v>
      </c>
      <c r="AQ5" s="72" t="str">
        <f>"Financing "&amp;Hypotheses!O8 &amp;" annual loans"</f>
        <v>Financing  annual loans</v>
      </c>
      <c r="AR5" s="72" t="s">
        <v>84</v>
      </c>
    </row>
    <row r="6" spans="1:44" x14ac:dyDescent="0.4">
      <c r="AD6" s="72"/>
      <c r="AE6" s="72"/>
      <c r="AF6" s="72"/>
      <c r="AJ6" s="72"/>
      <c r="AK6" s="72"/>
      <c r="AL6" s="72"/>
      <c r="AP6" s="72"/>
      <c r="AQ6" s="72"/>
      <c r="AR6" s="72"/>
    </row>
    <row r="7" spans="1:44" ht="14.7" customHeight="1" x14ac:dyDescent="0.4">
      <c r="AD7" s="72"/>
      <c r="AE7" s="72"/>
      <c r="AF7" s="72"/>
      <c r="AJ7" s="72"/>
      <c r="AK7" s="72"/>
      <c r="AL7" s="72"/>
      <c r="AP7" s="72"/>
      <c r="AQ7" s="72"/>
      <c r="AR7" s="72"/>
    </row>
    <row r="8" spans="1:44" ht="15" customHeight="1" x14ac:dyDescent="0.4">
      <c r="AD8" s="72"/>
      <c r="AE8" s="72"/>
      <c r="AF8" s="72"/>
      <c r="AJ8" s="72"/>
      <c r="AK8" s="72"/>
      <c r="AL8" s="72"/>
      <c r="AP8" s="72"/>
      <c r="AQ8" s="72"/>
      <c r="AR8" s="72"/>
    </row>
    <row r="9" spans="1:44" ht="14.7" customHeight="1" x14ac:dyDescent="0.4">
      <c r="AB9" s="68" t="s">
        <v>46</v>
      </c>
      <c r="AC9" s="69" t="s">
        <v>40</v>
      </c>
      <c r="AD9" s="70">
        <f>AP40/1000</f>
        <v>0</v>
      </c>
      <c r="AE9" s="70">
        <f>AP41/1000</f>
        <v>0</v>
      </c>
      <c r="AF9" s="70">
        <f>AP42/1000</f>
        <v>0</v>
      </c>
      <c r="AH9" s="68" t="s">
        <v>46</v>
      </c>
      <c r="AI9" s="69" t="s">
        <v>40</v>
      </c>
      <c r="AJ9" s="70">
        <f>'Comb 2 Comparison'!AD9</f>
        <v>0</v>
      </c>
      <c r="AK9" s="70">
        <f>'Comb 2 Comparison'!AE9</f>
        <v>0</v>
      </c>
      <c r="AL9" s="70">
        <f>'Comb 2 Comparison'!AF9</f>
        <v>0</v>
      </c>
      <c r="AN9" s="68" t="s">
        <v>46</v>
      </c>
      <c r="AO9" s="69" t="s">
        <v>40</v>
      </c>
      <c r="AP9" s="76">
        <f>'Comb 3 Comparison'!AD9</f>
        <v>0</v>
      </c>
      <c r="AQ9" s="76">
        <f>'Comb 3 Comparison'!AE9</f>
        <v>0</v>
      </c>
      <c r="AR9" s="76">
        <f>'Comb 3 Comparison'!AF9</f>
        <v>0</v>
      </c>
    </row>
    <row r="10" spans="1:44" x14ac:dyDescent="0.4">
      <c r="AB10" s="68"/>
      <c r="AC10" s="69"/>
      <c r="AD10" s="70"/>
      <c r="AE10" s="70"/>
      <c r="AF10" s="70"/>
      <c r="AH10" s="68"/>
      <c r="AI10" s="69"/>
      <c r="AJ10" s="70"/>
      <c r="AK10" s="70"/>
      <c r="AL10" s="70"/>
      <c r="AN10" s="68"/>
      <c r="AO10" s="69"/>
      <c r="AP10" s="77"/>
      <c r="AQ10" s="77"/>
      <c r="AR10" s="77"/>
    </row>
    <row r="11" spans="1:44" ht="14.7" customHeight="1" x14ac:dyDescent="0.4">
      <c r="AB11" s="71" t="s">
        <v>86</v>
      </c>
      <c r="AC11" s="39" t="s">
        <v>40</v>
      </c>
      <c r="AD11" s="40">
        <f>AD9-$AF$9</f>
        <v>0</v>
      </c>
      <c r="AE11" s="40">
        <f>AE9-$AF$9</f>
        <v>0</v>
      </c>
      <c r="AF11" s="40">
        <f>AF9-$AF$9</f>
        <v>0</v>
      </c>
      <c r="AH11" s="71" t="s">
        <v>86</v>
      </c>
      <c r="AI11" s="39" t="s">
        <v>40</v>
      </c>
      <c r="AJ11" s="40">
        <f>'Comb 2 Comparison'!AD11</f>
        <v>0</v>
      </c>
      <c r="AK11" s="40">
        <f>'Comb 2 Comparison'!AE11</f>
        <v>0</v>
      </c>
      <c r="AL11" s="40">
        <f>'Comb 2 Comparison'!AF11</f>
        <v>0</v>
      </c>
      <c r="AN11" s="71" t="s">
        <v>86</v>
      </c>
      <c r="AO11" s="39" t="s">
        <v>40</v>
      </c>
      <c r="AP11" s="40">
        <f>'Comb 3 Comparison'!AD11</f>
        <v>0</v>
      </c>
      <c r="AQ11" s="40">
        <f>'Comb 3 Comparison'!AE11</f>
        <v>0</v>
      </c>
      <c r="AR11" s="40">
        <f>'Comb 3 Comparison'!AF11</f>
        <v>0</v>
      </c>
    </row>
    <row r="12" spans="1:44" x14ac:dyDescent="0.4">
      <c r="AB12" s="71"/>
      <c r="AC12" s="39" t="s">
        <v>41</v>
      </c>
      <c r="AD12" s="20" t="e">
        <f>AD11/$AF$9</f>
        <v>#DIV/0!</v>
      </c>
      <c r="AE12" s="20" t="e">
        <f>AE11/$AF$9</f>
        <v>#DIV/0!</v>
      </c>
      <c r="AF12" s="20" t="e">
        <f>AF11/$AF$9</f>
        <v>#DIV/0!</v>
      </c>
      <c r="AH12" s="71"/>
      <c r="AI12" s="39" t="s">
        <v>41</v>
      </c>
      <c r="AJ12" s="20" t="e">
        <f>'Comb 2 Comparison'!AD12</f>
        <v>#DIV/0!</v>
      </c>
      <c r="AK12" s="20" t="e">
        <f>'Comb 2 Comparison'!AE12</f>
        <v>#DIV/0!</v>
      </c>
      <c r="AL12" s="20" t="e">
        <f>'Comb 2 Comparison'!AF12</f>
        <v>#DIV/0!</v>
      </c>
      <c r="AN12" s="71"/>
      <c r="AO12" s="39" t="s">
        <v>41</v>
      </c>
      <c r="AP12" s="20" t="e">
        <f>'Comb 3 Comparison'!AD12</f>
        <v>#DIV/0!</v>
      </c>
      <c r="AQ12" s="20" t="e">
        <f>'Comb 3 Comparison'!AE12</f>
        <v>#DIV/0!</v>
      </c>
      <c r="AR12" s="20" t="e">
        <f>'Comb 3 Comparison'!AF12</f>
        <v>#DIV/0!</v>
      </c>
    </row>
    <row r="13" spans="1:44" x14ac:dyDescent="0.4">
      <c r="AB13" s="39" t="s">
        <v>95</v>
      </c>
      <c r="AC13" s="39" t="s">
        <v>40</v>
      </c>
      <c r="AD13" s="40">
        <f>('Comb1 All in one loan + W'!AP40)/1000</f>
        <v>0</v>
      </c>
      <c r="AE13" s="40">
        <f>'Comb1 One loan + W per year'!AP40/1000</f>
        <v>0</v>
      </c>
      <c r="AF13" s="40">
        <f>0/1000</f>
        <v>0</v>
      </c>
      <c r="AH13" s="39" t="s">
        <v>95</v>
      </c>
      <c r="AI13" s="39" t="s">
        <v>40</v>
      </c>
      <c r="AJ13" s="40">
        <f>'Comb 2 Comparison'!AD13</f>
        <v>0</v>
      </c>
      <c r="AK13" s="40">
        <f>'Comb 2 Comparison'!AE13</f>
        <v>0</v>
      </c>
      <c r="AL13" s="40">
        <f>'Comb 2 Comparison'!AF13</f>
        <v>0</v>
      </c>
      <c r="AN13" s="39" t="s">
        <v>95</v>
      </c>
      <c r="AO13" s="39" t="s">
        <v>40</v>
      </c>
      <c r="AP13" s="40">
        <f>'Comb 3 Comparison'!AD13</f>
        <v>0</v>
      </c>
      <c r="AQ13" s="40">
        <f>'Comb 3 Comparison'!AE13</f>
        <v>0</v>
      </c>
      <c r="AR13" s="40">
        <f>'Comb 3 Comparison'!AF13</f>
        <v>0</v>
      </c>
    </row>
    <row r="14" spans="1:44" x14ac:dyDescent="0.4">
      <c r="AB14" s="39" t="s">
        <v>94</v>
      </c>
      <c r="AC14" s="39" t="s">
        <v>40</v>
      </c>
      <c r="AD14" s="40">
        <f>('Comb1 All in one loan + W'!AP39)/1000</f>
        <v>0</v>
      </c>
      <c r="AE14" s="40">
        <f>'Comb1 One loan + W per year'!AP39/1000</f>
        <v>0</v>
      </c>
      <c r="AF14" s="40">
        <f>0/1000</f>
        <v>0</v>
      </c>
      <c r="AH14" s="39" t="s">
        <v>94</v>
      </c>
      <c r="AI14" s="39" t="s">
        <v>40</v>
      </c>
      <c r="AJ14" s="40">
        <f>'Comb 2 Comparison'!AD14</f>
        <v>0</v>
      </c>
      <c r="AK14" s="40">
        <f>'Comb 2 Comparison'!AE14</f>
        <v>0</v>
      </c>
      <c r="AL14" s="40">
        <f>'Comb 2 Comparison'!AF14</f>
        <v>0</v>
      </c>
      <c r="AN14" s="39" t="s">
        <v>94</v>
      </c>
      <c r="AO14" s="39" t="s">
        <v>40</v>
      </c>
      <c r="AP14" s="40">
        <f>'Comb 3 Comparison'!AD14</f>
        <v>0</v>
      </c>
      <c r="AQ14" s="40">
        <f>'Comb 3 Comparison'!AE14</f>
        <v>0</v>
      </c>
      <c r="AR14" s="40">
        <f>'Comb 3 Comparison'!AF14</f>
        <v>0</v>
      </c>
    </row>
    <row r="15" spans="1:44" ht="15" customHeight="1" x14ac:dyDescent="0.4">
      <c r="AB15" s="39" t="s">
        <v>87</v>
      </c>
      <c r="AC15" s="39" t="s">
        <v>40</v>
      </c>
      <c r="AD15" s="40">
        <f>'Comb1 All in one loan + W'!AP41/1000</f>
        <v>0</v>
      </c>
      <c r="AE15" s="40">
        <f>'Comb1 One loan + W per year'!AP41/1000</f>
        <v>0</v>
      </c>
      <c r="AF15" s="40">
        <f>'Comb1 All in one loan + W'!AP42/1000</f>
        <v>0</v>
      </c>
      <c r="AH15" s="39" t="s">
        <v>87</v>
      </c>
      <c r="AI15" s="39" t="s">
        <v>40</v>
      </c>
      <c r="AJ15" s="40">
        <f>'Comb 2 Comparison'!AD15</f>
        <v>0</v>
      </c>
      <c r="AK15" s="40">
        <f>'Comb 2 Comparison'!AE15</f>
        <v>0</v>
      </c>
      <c r="AL15" s="40">
        <f>'Comb 2 Comparison'!AF15</f>
        <v>0</v>
      </c>
      <c r="AN15" s="39" t="s">
        <v>87</v>
      </c>
      <c r="AO15" s="39" t="s">
        <v>40</v>
      </c>
      <c r="AP15" s="40">
        <f>'Comb 3 Comparison'!AD15</f>
        <v>0</v>
      </c>
      <c r="AQ15" s="40">
        <f>'Comb 3 Comparison'!AE15</f>
        <v>0</v>
      </c>
      <c r="AR15" s="40">
        <f>'Comb 3 Comparison'!AF15</f>
        <v>0</v>
      </c>
    </row>
    <row r="19" spans="28:44" x14ac:dyDescent="0.4">
      <c r="AB19" s="9" t="s">
        <v>42</v>
      </c>
      <c r="AH19" s="9" t="s">
        <v>42</v>
      </c>
      <c r="AN19" s="9" t="s">
        <v>42</v>
      </c>
    </row>
    <row r="20" spans="28:44" ht="14.7" customHeight="1" x14ac:dyDescent="0.4">
      <c r="AD20" s="72" t="s">
        <v>96</v>
      </c>
      <c r="AE20" s="72" t="str">
        <f>"Financing "&amp;Hypotheses!C8 &amp;" annual loans"</f>
        <v>Financing 0 annual loans</v>
      </c>
      <c r="AF20" s="72" t="s">
        <v>88</v>
      </c>
      <c r="AJ20" s="72" t="s">
        <v>96</v>
      </c>
      <c r="AK20" s="72" t="str">
        <f>"Financing "&amp;Hypotheses!I8 &amp;" annual loans"</f>
        <v>Financing  annual loans</v>
      </c>
      <c r="AL20" s="72" t="s">
        <v>88</v>
      </c>
      <c r="AP20" s="72" t="s">
        <v>96</v>
      </c>
      <c r="AQ20" s="72" t="str">
        <f>"Financing "&amp;Hypotheses!O8 &amp;" annual loans"</f>
        <v>Financing  annual loans</v>
      </c>
      <c r="AR20" s="72" t="s">
        <v>88</v>
      </c>
    </row>
    <row r="21" spans="28:44" ht="15" customHeight="1" x14ac:dyDescent="0.4">
      <c r="AD21" s="72"/>
      <c r="AE21" s="72"/>
      <c r="AF21" s="72"/>
      <c r="AJ21" s="72"/>
      <c r="AK21" s="72"/>
      <c r="AL21" s="72"/>
      <c r="AP21" s="72"/>
      <c r="AQ21" s="72"/>
      <c r="AR21" s="72"/>
    </row>
    <row r="22" spans="28:44" x14ac:dyDescent="0.4">
      <c r="AD22" s="72"/>
      <c r="AE22" s="72"/>
      <c r="AF22" s="72"/>
      <c r="AJ22" s="72"/>
      <c r="AK22" s="72"/>
      <c r="AL22" s="72"/>
      <c r="AP22" s="72"/>
      <c r="AQ22" s="72"/>
      <c r="AR22" s="72"/>
    </row>
    <row r="23" spans="28:44" x14ac:dyDescent="0.4">
      <c r="AD23" s="73"/>
      <c r="AE23" s="73"/>
      <c r="AF23" s="73"/>
      <c r="AJ23" s="73"/>
      <c r="AK23" s="73"/>
      <c r="AL23" s="73"/>
      <c r="AP23" s="73"/>
      <c r="AQ23" s="73"/>
      <c r="AR23" s="73"/>
    </row>
    <row r="24" spans="28:44" ht="14.7" customHeight="1" x14ac:dyDescent="0.4">
      <c r="AB24" s="68" t="s">
        <v>46</v>
      </c>
      <c r="AC24" s="69" t="s">
        <v>40</v>
      </c>
      <c r="AD24" s="70">
        <f>AP40/1000</f>
        <v>0</v>
      </c>
      <c r="AE24" s="70">
        <f>AP41/1000</f>
        <v>0</v>
      </c>
      <c r="AF24" s="70">
        <f>AE24-AD24</f>
        <v>0</v>
      </c>
      <c r="AH24" s="68" t="s">
        <v>46</v>
      </c>
      <c r="AI24" s="69" t="s">
        <v>40</v>
      </c>
      <c r="AJ24" s="70">
        <f>'Comb 2 Comparison'!AD24</f>
        <v>0</v>
      </c>
      <c r="AK24" s="70">
        <f>'Comb 2 Comparison'!AE24</f>
        <v>0</v>
      </c>
      <c r="AL24" s="70">
        <f>'Comb 2 Comparison'!AF24</f>
        <v>0</v>
      </c>
      <c r="AN24" s="68" t="s">
        <v>46</v>
      </c>
      <c r="AO24" s="69" t="s">
        <v>40</v>
      </c>
      <c r="AP24" s="70">
        <f>'Comb 3 Comparison'!AD24</f>
        <v>0</v>
      </c>
      <c r="AQ24" s="70">
        <f>'Comb 3 Comparison'!AE24</f>
        <v>0</v>
      </c>
      <c r="AR24" s="70">
        <f>'Comb 3 Comparison'!AF24</f>
        <v>0</v>
      </c>
    </row>
    <row r="25" spans="28:44" x14ac:dyDescent="0.4">
      <c r="AB25" s="68"/>
      <c r="AC25" s="69"/>
      <c r="AD25" s="70"/>
      <c r="AE25" s="70"/>
      <c r="AF25" s="70"/>
      <c r="AH25" s="68"/>
      <c r="AI25" s="69"/>
      <c r="AJ25" s="70"/>
      <c r="AK25" s="70"/>
      <c r="AL25" s="70"/>
      <c r="AN25" s="68"/>
      <c r="AO25" s="69"/>
      <c r="AP25" s="70"/>
      <c r="AQ25" s="70"/>
      <c r="AR25" s="70"/>
    </row>
    <row r="26" spans="28:44" ht="14.7" customHeight="1" x14ac:dyDescent="0.4">
      <c r="AB26" s="71" t="s">
        <v>43</v>
      </c>
      <c r="AC26" s="69" t="s">
        <v>44</v>
      </c>
      <c r="AD26" s="70">
        <f>AD24/39</f>
        <v>0</v>
      </c>
      <c r="AE26" s="70">
        <f>AE24/39</f>
        <v>0</v>
      </c>
      <c r="AF26" s="70">
        <f>AE26-AD26</f>
        <v>0</v>
      </c>
      <c r="AH26" s="71" t="s">
        <v>43</v>
      </c>
      <c r="AI26" s="69" t="s">
        <v>44</v>
      </c>
      <c r="AJ26" s="70">
        <f>'Comb 2 Comparison'!AD26</f>
        <v>0</v>
      </c>
      <c r="AK26" s="70">
        <f>'Comb 2 Comparison'!AE26</f>
        <v>0</v>
      </c>
      <c r="AL26" s="70">
        <f>'Comb 2 Comparison'!AF26</f>
        <v>0</v>
      </c>
      <c r="AN26" s="71" t="s">
        <v>43</v>
      </c>
      <c r="AO26" s="69" t="s">
        <v>44</v>
      </c>
      <c r="AP26" s="70">
        <f>'Comb 3 Comparison'!AD26</f>
        <v>0</v>
      </c>
      <c r="AQ26" s="70">
        <f>'Comb 3 Comparison'!AE26</f>
        <v>0</v>
      </c>
      <c r="AR26" s="70">
        <f>'Comb 3 Comparison'!AF26</f>
        <v>0</v>
      </c>
    </row>
    <row r="27" spans="28:44" x14ac:dyDescent="0.4">
      <c r="AB27" s="71"/>
      <c r="AC27" s="69"/>
      <c r="AD27" s="70"/>
      <c r="AE27" s="70"/>
      <c r="AF27" s="70"/>
      <c r="AH27" s="71"/>
      <c r="AI27" s="69"/>
      <c r="AJ27" s="70"/>
      <c r="AK27" s="70"/>
      <c r="AL27" s="70"/>
      <c r="AN27" s="71"/>
      <c r="AO27" s="69"/>
      <c r="AP27" s="70"/>
      <c r="AQ27" s="70"/>
      <c r="AR27" s="70"/>
    </row>
    <row r="28" spans="28:44" x14ac:dyDescent="0.4">
      <c r="AB28" s="39" t="s">
        <v>95</v>
      </c>
      <c r="AC28" s="39" t="s">
        <v>40</v>
      </c>
      <c r="AD28" s="40">
        <f>AD13</f>
        <v>0</v>
      </c>
      <c r="AE28" s="40">
        <f t="shared" ref="AD28:AE30" si="0">AE13</f>
        <v>0</v>
      </c>
      <c r="AF28" s="40">
        <f>AE28-AD28</f>
        <v>0</v>
      </c>
      <c r="AH28" s="39" t="s">
        <v>95</v>
      </c>
      <c r="AI28" s="39" t="s">
        <v>40</v>
      </c>
      <c r="AJ28" s="40">
        <f>'Comb 2 Comparison'!AD28</f>
        <v>0</v>
      </c>
      <c r="AK28" s="40">
        <f>'Comb 2 Comparison'!AE28</f>
        <v>0</v>
      </c>
      <c r="AL28" s="40">
        <f>'Comb 2 Comparison'!AF28</f>
        <v>0</v>
      </c>
      <c r="AN28" s="39" t="s">
        <v>95</v>
      </c>
      <c r="AO28" s="39" t="s">
        <v>40</v>
      </c>
      <c r="AP28" s="40">
        <f>'Comb 3 Comparison'!AD28</f>
        <v>0</v>
      </c>
      <c r="AQ28" s="40">
        <f>'Comb 3 Comparison'!AE28</f>
        <v>0</v>
      </c>
      <c r="AR28" s="40">
        <f>'Comb 3 Comparison'!AF28</f>
        <v>0</v>
      </c>
    </row>
    <row r="29" spans="28:44" x14ac:dyDescent="0.4">
      <c r="AB29" s="39" t="s">
        <v>94</v>
      </c>
      <c r="AC29" s="39" t="s">
        <v>40</v>
      </c>
      <c r="AD29" s="40">
        <f t="shared" si="0"/>
        <v>0</v>
      </c>
      <c r="AE29" s="40">
        <f t="shared" si="0"/>
        <v>0</v>
      </c>
      <c r="AF29" s="40">
        <f t="shared" ref="AF29:AF30" si="1">AE29-AD29</f>
        <v>0</v>
      </c>
      <c r="AH29" s="39" t="s">
        <v>94</v>
      </c>
      <c r="AI29" s="39" t="s">
        <v>40</v>
      </c>
      <c r="AJ29" s="40">
        <f>'Comb 2 Comparison'!AD29</f>
        <v>0</v>
      </c>
      <c r="AK29" s="40">
        <f>'Comb 2 Comparison'!AE29</f>
        <v>0</v>
      </c>
      <c r="AL29" s="40">
        <f>'Comb 2 Comparison'!AF29</f>
        <v>0</v>
      </c>
      <c r="AN29" s="39" t="s">
        <v>94</v>
      </c>
      <c r="AO29" s="39" t="s">
        <v>40</v>
      </c>
      <c r="AP29" s="40">
        <f>'Comb 3 Comparison'!AD29</f>
        <v>0</v>
      </c>
      <c r="AQ29" s="40">
        <f>'Comb 3 Comparison'!AE29</f>
        <v>0</v>
      </c>
      <c r="AR29" s="40">
        <f>'Comb 3 Comparison'!AF29</f>
        <v>0</v>
      </c>
    </row>
    <row r="30" spans="28:44" x14ac:dyDescent="0.4">
      <c r="AB30" s="39" t="s">
        <v>87</v>
      </c>
      <c r="AC30" s="39" t="s">
        <v>40</v>
      </c>
      <c r="AD30" s="40">
        <f t="shared" si="0"/>
        <v>0</v>
      </c>
      <c r="AE30" s="40">
        <f t="shared" si="0"/>
        <v>0</v>
      </c>
      <c r="AF30" s="40">
        <f t="shared" si="1"/>
        <v>0</v>
      </c>
      <c r="AH30" s="39" t="s">
        <v>87</v>
      </c>
      <c r="AI30" s="39" t="s">
        <v>40</v>
      </c>
      <c r="AJ30" s="40">
        <f>'Comb 2 Comparison'!AD30</f>
        <v>0</v>
      </c>
      <c r="AK30" s="40">
        <f>'Comb 2 Comparison'!AE30</f>
        <v>0</v>
      </c>
      <c r="AL30" s="40">
        <f>'Comb 2 Comparison'!AF30</f>
        <v>0</v>
      </c>
      <c r="AN30" s="39" t="s">
        <v>87</v>
      </c>
      <c r="AO30" s="39" t="s">
        <v>40</v>
      </c>
      <c r="AP30" s="40">
        <f>'Comb 3 Comparison'!AD30</f>
        <v>0</v>
      </c>
      <c r="AQ30" s="40">
        <f>'Comb 3 Comparison'!AE30</f>
        <v>0</v>
      </c>
      <c r="AR30" s="40">
        <f>'Comb 3 Comparison'!AF30</f>
        <v>0</v>
      </c>
    </row>
    <row r="31" spans="28:44" x14ac:dyDescent="0.4">
      <c r="AD31" s="6"/>
      <c r="AE31" s="6"/>
    </row>
    <row r="32" spans="28:44" x14ac:dyDescent="0.4">
      <c r="AD32" s="6"/>
      <c r="AE32" s="6"/>
    </row>
    <row r="33" spans="2:42" x14ac:dyDescent="0.4">
      <c r="B33" s="42" t="s">
        <v>106</v>
      </c>
      <c r="C33" s="43"/>
      <c r="AD33" s="6"/>
      <c r="AE33" s="6"/>
    </row>
    <row r="34" spans="2:42" x14ac:dyDescent="0.4">
      <c r="B34" s="42" t="s">
        <v>90</v>
      </c>
      <c r="C34" s="43"/>
      <c r="D34">
        <v>1</v>
      </c>
      <c r="E34">
        <v>2</v>
      </c>
      <c r="F34">
        <v>3</v>
      </c>
      <c r="G34">
        <v>4</v>
      </c>
      <c r="H34">
        <v>5</v>
      </c>
      <c r="I34">
        <v>6</v>
      </c>
      <c r="J34">
        <v>7</v>
      </c>
      <c r="K34">
        <v>8</v>
      </c>
      <c r="L34">
        <v>9</v>
      </c>
      <c r="M34">
        <v>10</v>
      </c>
      <c r="N34">
        <v>11</v>
      </c>
      <c r="O34">
        <v>12</v>
      </c>
      <c r="P34">
        <v>13</v>
      </c>
      <c r="Q34">
        <v>14</v>
      </c>
      <c r="R34">
        <v>15</v>
      </c>
      <c r="S34">
        <v>16</v>
      </c>
      <c r="T34">
        <v>17</v>
      </c>
      <c r="U34">
        <v>18</v>
      </c>
      <c r="V34">
        <v>19</v>
      </c>
      <c r="W34">
        <v>20</v>
      </c>
      <c r="X34">
        <v>21</v>
      </c>
      <c r="Y34">
        <v>22</v>
      </c>
      <c r="Z34">
        <v>23</v>
      </c>
      <c r="AA34">
        <v>24</v>
      </c>
      <c r="AB34">
        <v>25</v>
      </c>
      <c r="AC34">
        <v>26</v>
      </c>
      <c r="AD34">
        <v>27</v>
      </c>
      <c r="AE34">
        <v>28</v>
      </c>
      <c r="AF34">
        <v>29</v>
      </c>
      <c r="AG34">
        <v>30</v>
      </c>
      <c r="AH34">
        <v>31</v>
      </c>
      <c r="AI34">
        <v>32</v>
      </c>
      <c r="AJ34">
        <v>33</v>
      </c>
      <c r="AK34">
        <v>34</v>
      </c>
      <c r="AL34">
        <v>35</v>
      </c>
      <c r="AM34">
        <v>36</v>
      </c>
      <c r="AN34">
        <v>37</v>
      </c>
      <c r="AO34">
        <v>38</v>
      </c>
      <c r="AP34">
        <v>39</v>
      </c>
    </row>
    <row r="35" spans="2:42" ht="30" customHeight="1" x14ac:dyDescent="0.4">
      <c r="B35" s="78" t="str">
        <f>"Comb 1 - 1 complete loan over "&amp;Hypotheses!$C$7&amp;" yr + 20 yr after"</f>
        <v>Comb 1 - 1 complete loan over  yr + 20 yr after</v>
      </c>
      <c r="C35" s="78"/>
      <c r="D35" s="6">
        <f>'Comb1 All in one loan + W'!D33+'Comb1 All in one loan + W'!D34+'Comb1 All in one loan + W'!D35</f>
        <v>0</v>
      </c>
      <c r="E35" s="6">
        <f>'Comb1 All in one loan + W'!E33+'Comb1 All in one loan + W'!E34+'Comb1 All in one loan + W'!E35</f>
        <v>0</v>
      </c>
      <c r="F35" s="6">
        <f>'Comb1 All in one loan + W'!F33+'Comb1 All in one loan + W'!F34+'Comb1 All in one loan + W'!F35</f>
        <v>0</v>
      </c>
      <c r="G35" s="6">
        <f>'Comb1 All in one loan + W'!G33+'Comb1 All in one loan + W'!G34+'Comb1 All in one loan + W'!G35</f>
        <v>0</v>
      </c>
      <c r="H35" s="6">
        <f>'Comb1 All in one loan + W'!H33+'Comb1 All in one loan + W'!H34+'Comb1 All in one loan + W'!H35</f>
        <v>0</v>
      </c>
      <c r="I35" s="6">
        <f>'Comb1 All in one loan + W'!I33+'Comb1 All in one loan + W'!I34+'Comb1 All in one loan + W'!I35</f>
        <v>0</v>
      </c>
      <c r="J35" s="6">
        <f>'Comb1 All in one loan + W'!J33+'Comb1 All in one loan + W'!J34+'Comb1 All in one loan + W'!J35</f>
        <v>0</v>
      </c>
      <c r="K35" s="6">
        <f>'Comb1 All in one loan + W'!K33+'Comb1 All in one loan + W'!K34+'Comb1 All in one loan + W'!K35</f>
        <v>0</v>
      </c>
      <c r="L35" s="6">
        <f>'Comb1 All in one loan + W'!L33+'Comb1 All in one loan + W'!L34+'Comb1 All in one loan + W'!L35</f>
        <v>0</v>
      </c>
      <c r="M35" s="6">
        <f>'Comb1 All in one loan + W'!M33+'Comb1 All in one loan + W'!M34+'Comb1 All in one loan + W'!M35</f>
        <v>0</v>
      </c>
      <c r="N35" s="6">
        <f>'Comb1 All in one loan + W'!N33+'Comb1 All in one loan + W'!N34+'Comb1 All in one loan + W'!N35</f>
        <v>0</v>
      </c>
      <c r="O35" s="6">
        <f>'Comb1 All in one loan + W'!O33+'Comb1 All in one loan + W'!O34+'Comb1 All in one loan + W'!O35</f>
        <v>0</v>
      </c>
      <c r="P35" s="6">
        <f>'Comb1 All in one loan + W'!P33+'Comb1 All in one loan + W'!P34+'Comb1 All in one loan + W'!P35</f>
        <v>0</v>
      </c>
      <c r="Q35" s="6">
        <f>'Comb1 All in one loan + W'!Q33+'Comb1 All in one loan + W'!Q34+'Comb1 All in one loan + W'!Q35</f>
        <v>0</v>
      </c>
      <c r="R35" s="6">
        <f>'Comb1 All in one loan + W'!R33+'Comb1 All in one loan + W'!R34+'Comb1 All in one loan + W'!R35</f>
        <v>0</v>
      </c>
      <c r="S35" s="6">
        <f>'Comb1 All in one loan + W'!S33+'Comb1 All in one loan + W'!S34+'Comb1 All in one loan + W'!S35</f>
        <v>0</v>
      </c>
      <c r="T35" s="6">
        <f>'Comb1 All in one loan + W'!T33+'Comb1 All in one loan + W'!T34+'Comb1 All in one loan + W'!T35</f>
        <v>0</v>
      </c>
      <c r="U35" s="6">
        <f>'Comb1 All in one loan + W'!U33+'Comb1 All in one loan + W'!U34+'Comb1 All in one loan + W'!U35</f>
        <v>0</v>
      </c>
      <c r="V35" s="6">
        <f>'Comb1 All in one loan + W'!V33+'Comb1 All in one loan + W'!V34+'Comb1 All in one loan + W'!V35</f>
        <v>0</v>
      </c>
      <c r="W35" s="6">
        <f>'Comb1 All in one loan + W'!W33+'Comb1 All in one loan + W'!W34+'Comb1 All in one loan + W'!W35</f>
        <v>0</v>
      </c>
      <c r="X35" s="6">
        <f>'Comb1 All in one loan + W'!X33+'Comb1 All in one loan + W'!X34+'Comb1 All in one loan + W'!X35</f>
        <v>0</v>
      </c>
      <c r="Y35" s="6">
        <f>'Comb1 All in one loan + W'!Y33+'Comb1 All in one loan + W'!Y34+'Comb1 All in one loan + W'!Y35</f>
        <v>0</v>
      </c>
      <c r="Z35" s="6">
        <f>'Comb1 All in one loan + W'!Z33+'Comb1 All in one loan + W'!Z34+'Comb1 All in one loan + W'!Z35</f>
        <v>0</v>
      </c>
      <c r="AA35" s="6">
        <f>'Comb1 All in one loan + W'!AA33+'Comb1 All in one loan + W'!AA34+'Comb1 All in one loan + W'!AA35</f>
        <v>0</v>
      </c>
      <c r="AB35" s="6">
        <f>'Comb1 All in one loan + W'!AB33+'Comb1 All in one loan + W'!AB34+'Comb1 All in one loan + W'!AB35</f>
        <v>0</v>
      </c>
      <c r="AC35" s="6">
        <f>'Comb1 All in one loan + W'!AC33+'Comb1 All in one loan + W'!AC34+'Comb1 All in one loan + W'!AC35</f>
        <v>0</v>
      </c>
      <c r="AD35" s="6">
        <f>'Comb1 All in one loan + W'!AD33+'Comb1 All in one loan + W'!AD34+'Comb1 All in one loan + W'!AD35</f>
        <v>0</v>
      </c>
      <c r="AE35" s="6">
        <f>'Comb1 All in one loan + W'!AE33+'Comb1 All in one loan + W'!AE34+'Comb1 All in one loan + W'!AE35</f>
        <v>0</v>
      </c>
      <c r="AF35" s="6">
        <f>'Comb1 All in one loan + W'!AF33+'Comb1 All in one loan + W'!AF34+'Comb1 All in one loan + W'!AF35</f>
        <v>0</v>
      </c>
      <c r="AG35" s="6">
        <f>'Comb1 All in one loan + W'!AG33+'Comb1 All in one loan + W'!AG34+'Comb1 All in one loan + W'!AG35</f>
        <v>0</v>
      </c>
      <c r="AH35" s="6">
        <f>'Comb1 All in one loan + W'!AH33+'Comb1 All in one loan + W'!AH34+'Comb1 All in one loan + W'!AH35</f>
        <v>0</v>
      </c>
      <c r="AI35" s="6">
        <f>'Comb1 All in one loan + W'!AI33+'Comb1 All in one loan + W'!AI34+'Comb1 All in one loan + W'!AI35</f>
        <v>0</v>
      </c>
      <c r="AJ35" s="6">
        <f>'Comb1 All in one loan + W'!AJ33+'Comb1 All in one loan + W'!AJ34+'Comb1 All in one loan + W'!AJ35</f>
        <v>0</v>
      </c>
      <c r="AK35" s="6">
        <f>'Comb1 All in one loan + W'!AK33+'Comb1 All in one loan + W'!AK34+'Comb1 All in one loan + W'!AK35</f>
        <v>0</v>
      </c>
      <c r="AL35" s="6">
        <f>'Comb1 All in one loan + W'!AL33+'Comb1 All in one loan + W'!AL34+'Comb1 All in one loan + W'!AL35</f>
        <v>0</v>
      </c>
      <c r="AM35" s="6">
        <f>'Comb1 All in one loan + W'!AM33+'Comb1 All in one loan + W'!AM34+'Comb1 All in one loan + W'!AM35</f>
        <v>0</v>
      </c>
      <c r="AN35" s="6">
        <f>'Comb1 All in one loan + W'!AN33+'Comb1 All in one loan + W'!AN34+'Comb1 All in one loan + W'!AN35</f>
        <v>0</v>
      </c>
      <c r="AO35" s="6">
        <f>'Comb1 All in one loan + W'!AO33+'Comb1 All in one loan + W'!AO34+'Comb1 All in one loan + W'!AO35</f>
        <v>0</v>
      </c>
      <c r="AP35" s="6">
        <f>'Comb1 All in one loan + W'!AP33+'Comb1 All in one loan + W'!AP34+'Comb1 All in one loan + W'!AP35</f>
        <v>0</v>
      </c>
    </row>
    <row r="36" spans="2:42" ht="30" customHeight="1" x14ac:dyDescent="0.4">
      <c r="B36" s="78" t="str">
        <f>"Comb 1 - "&amp;Hypotheses!$C$8 &amp;" annual loans over "&amp;Hypotheses!$C$7&amp;" yr + visualization over 40 yr"</f>
        <v>Comb 1 - 0 annual loans over  yr + visualization over 40 yr</v>
      </c>
      <c r="C36" s="78"/>
      <c r="D36" s="6">
        <f>'Comb1 One loan + W per year'!D33+'Comb1 One loan + W per year'!D34+'Comb1 One loan + W per year'!D35</f>
        <v>0</v>
      </c>
      <c r="E36" s="6">
        <f>'Comb1 One loan + W per year'!E33+'Comb1 One loan + W per year'!E34+'Comb1 One loan + W per year'!E35</f>
        <v>0</v>
      </c>
      <c r="F36" s="6">
        <f>'Comb1 One loan + W per year'!F33+'Comb1 One loan + W per year'!F34+'Comb1 One loan + W per year'!F35</f>
        <v>0</v>
      </c>
      <c r="G36" s="6">
        <f>'Comb1 One loan + W per year'!G33+'Comb1 One loan + W per year'!G34+'Comb1 One loan + W per year'!G35</f>
        <v>0</v>
      </c>
      <c r="H36" s="6">
        <f>'Comb1 One loan + W per year'!H33+'Comb1 One loan + W per year'!H34+'Comb1 One loan + W per year'!H35</f>
        <v>0</v>
      </c>
      <c r="I36" s="6">
        <f>'Comb1 One loan + W per year'!I33+'Comb1 One loan + W per year'!I34+'Comb1 One loan + W per year'!I35</f>
        <v>0</v>
      </c>
      <c r="J36" s="6">
        <f>'Comb1 One loan + W per year'!J33+'Comb1 One loan + W per year'!J34+'Comb1 One loan + W per year'!J35</f>
        <v>0</v>
      </c>
      <c r="K36" s="6">
        <f>'Comb1 One loan + W per year'!K33+'Comb1 One loan + W per year'!K34+'Comb1 One loan + W per year'!K35</f>
        <v>0</v>
      </c>
      <c r="L36" s="6">
        <f>'Comb1 One loan + W per year'!L33+'Comb1 One loan + W per year'!L34+'Comb1 One loan + W per year'!L35</f>
        <v>0</v>
      </c>
      <c r="M36" s="6">
        <f>'Comb1 One loan + W per year'!M33+'Comb1 One loan + W per year'!M34+'Comb1 One loan + W per year'!M35</f>
        <v>0</v>
      </c>
      <c r="N36" s="6">
        <f>'Comb1 One loan + W per year'!N33+'Comb1 One loan + W per year'!N34+'Comb1 One loan + W per year'!N35</f>
        <v>0</v>
      </c>
      <c r="O36" s="6">
        <f>'Comb1 One loan + W per year'!O33+'Comb1 One loan + W per year'!O34+'Comb1 One loan + W per year'!O35</f>
        <v>0</v>
      </c>
      <c r="P36" s="6">
        <f>'Comb1 One loan + W per year'!P33+'Comb1 One loan + W per year'!P34+'Comb1 One loan + W per year'!P35</f>
        <v>0</v>
      </c>
      <c r="Q36" s="6">
        <f>'Comb1 One loan + W per year'!Q33+'Comb1 One loan + W per year'!Q34+'Comb1 One loan + W per year'!Q35</f>
        <v>0</v>
      </c>
      <c r="R36" s="6">
        <f>'Comb1 One loan + W per year'!R33+'Comb1 One loan + W per year'!R34+'Comb1 One loan + W per year'!R35</f>
        <v>0</v>
      </c>
      <c r="S36" s="6">
        <f>'Comb1 One loan + W per year'!S33+'Comb1 One loan + W per year'!S34+'Comb1 One loan + W per year'!S35</f>
        <v>0</v>
      </c>
      <c r="T36" s="6">
        <f>'Comb1 One loan + W per year'!T33+'Comb1 One loan + W per year'!T34+'Comb1 One loan + W per year'!T35</f>
        <v>0</v>
      </c>
      <c r="U36" s="6">
        <f>'Comb1 One loan + W per year'!U33+'Comb1 One loan + W per year'!U34+'Comb1 One loan + W per year'!U35</f>
        <v>0</v>
      </c>
      <c r="V36" s="6">
        <f>'Comb1 One loan + W per year'!V33+'Comb1 One loan + W per year'!V34+'Comb1 One loan + W per year'!V35</f>
        <v>0</v>
      </c>
      <c r="W36" s="6">
        <f>'Comb1 One loan + W per year'!W33+'Comb1 One loan + W per year'!W34+'Comb1 One loan + W per year'!W35</f>
        <v>0</v>
      </c>
      <c r="X36" s="6">
        <f>'Comb1 One loan + W per year'!X33+'Comb1 One loan + W per year'!X34+'Comb1 One loan + W per year'!X35</f>
        <v>0</v>
      </c>
      <c r="Y36" s="6">
        <f>'Comb1 One loan + W per year'!Y33+'Comb1 One loan + W per year'!Y34+'Comb1 One loan + W per year'!Y35</f>
        <v>0</v>
      </c>
      <c r="Z36" s="6">
        <f>'Comb1 One loan + W per year'!Z33+'Comb1 One loan + W per year'!Z34+'Comb1 One loan + W per year'!Z35</f>
        <v>0</v>
      </c>
      <c r="AA36" s="6">
        <f>'Comb1 One loan + W per year'!AA33+'Comb1 One loan + W per year'!AA34+'Comb1 One loan + W per year'!AA35</f>
        <v>0</v>
      </c>
      <c r="AB36" s="6">
        <f>'Comb1 One loan + W per year'!AB33+'Comb1 One loan + W per year'!AB34+'Comb1 One loan + W per year'!AB35</f>
        <v>0</v>
      </c>
      <c r="AC36" s="6">
        <f>'Comb1 One loan + W per year'!AC33+'Comb1 One loan + W per year'!AC34+'Comb1 One loan + W per year'!AC35</f>
        <v>0</v>
      </c>
      <c r="AD36" s="6">
        <f>'Comb1 One loan + W per year'!AD33+'Comb1 One loan + W per year'!AD34+'Comb1 One loan + W per year'!AD35</f>
        <v>0</v>
      </c>
      <c r="AE36" s="6">
        <f>'Comb1 One loan + W per year'!AE33+'Comb1 One loan + W per year'!AE34+'Comb1 One loan + W per year'!AE35</f>
        <v>0</v>
      </c>
      <c r="AF36" s="6">
        <f>'Comb1 One loan + W per year'!AF33+'Comb1 One loan + W per year'!AF34+'Comb1 One loan + W per year'!AF35</f>
        <v>0</v>
      </c>
      <c r="AG36" s="6">
        <f>'Comb1 One loan + W per year'!AG33+'Comb1 One loan + W per year'!AG34+'Comb1 One loan + W per year'!AG35</f>
        <v>0</v>
      </c>
      <c r="AH36" s="6">
        <f>'Comb1 One loan + W per year'!AH33+'Comb1 One loan + W per year'!AH34+'Comb1 One loan + W per year'!AH35</f>
        <v>0</v>
      </c>
      <c r="AI36" s="6">
        <f>'Comb1 One loan + W per year'!AI33+'Comb1 One loan + W per year'!AI34+'Comb1 One loan + W per year'!AI35</f>
        <v>0</v>
      </c>
      <c r="AJ36" s="6">
        <f>'Comb1 One loan + W per year'!AJ33+'Comb1 One loan + W per year'!AJ34+'Comb1 One loan + W per year'!AJ35</f>
        <v>0</v>
      </c>
      <c r="AK36" s="6">
        <f>'Comb1 One loan + W per year'!AK33+'Comb1 One loan + W per year'!AK34+'Comb1 One loan + W per year'!AK35</f>
        <v>0</v>
      </c>
      <c r="AL36" s="6">
        <f>'Comb1 One loan + W per year'!AL33+'Comb1 One loan + W per year'!AL34+'Comb1 One loan + W per year'!AL35</f>
        <v>0</v>
      </c>
      <c r="AM36" s="6">
        <f>'Comb1 One loan + W per year'!AM33+'Comb1 One loan + W per year'!AM34+'Comb1 One loan + W per year'!AM35</f>
        <v>0</v>
      </c>
      <c r="AN36" s="6">
        <f>'Comb1 One loan + W per year'!AN33+'Comb1 One loan + W per year'!AN34+'Comb1 One loan + W per year'!AN35</f>
        <v>0</v>
      </c>
      <c r="AO36" s="6">
        <f>'Comb1 One loan + W per year'!AO33+'Comb1 One loan + W per year'!AO34+'Comb1 One loan + W per year'!AO35</f>
        <v>0</v>
      </c>
      <c r="AP36" s="6">
        <f>'Comb1 One loan + W per year'!AP33+'Comb1 One loan + W per year'!AP34+'Comb1 One loan + W per year'!AP35</f>
        <v>0</v>
      </c>
    </row>
    <row r="37" spans="2:42" ht="30" customHeight="1" x14ac:dyDescent="0.4">
      <c r="B37" s="78" t="s">
        <v>109</v>
      </c>
      <c r="C37" s="78"/>
      <c r="D37" s="6">
        <f>'Comb1 All in one loan + W'!D36</f>
        <v>0</v>
      </c>
      <c r="E37" s="6">
        <f>'Comb1 All in one loan + W'!E36</f>
        <v>0</v>
      </c>
      <c r="F37" s="6">
        <f>'Comb1 All in one loan + W'!F36</f>
        <v>0</v>
      </c>
      <c r="G37" s="6">
        <f>'Comb1 All in one loan + W'!G36</f>
        <v>0</v>
      </c>
      <c r="H37" s="6">
        <f>'Comb1 All in one loan + W'!H36</f>
        <v>0</v>
      </c>
      <c r="I37" s="6">
        <f>'Comb1 All in one loan + W'!I36</f>
        <v>0</v>
      </c>
      <c r="J37" s="6">
        <f>'Comb1 All in one loan + W'!J36</f>
        <v>0</v>
      </c>
      <c r="K37" s="6">
        <f>'Comb1 All in one loan + W'!K36</f>
        <v>0</v>
      </c>
      <c r="L37" s="6">
        <f>'Comb1 All in one loan + W'!L36</f>
        <v>0</v>
      </c>
      <c r="M37" s="6">
        <f>'Comb1 All in one loan + W'!M36</f>
        <v>0</v>
      </c>
      <c r="N37" s="6">
        <f>'Comb1 All in one loan + W'!N36</f>
        <v>0</v>
      </c>
      <c r="O37" s="6">
        <f>'Comb1 All in one loan + W'!O36</f>
        <v>0</v>
      </c>
      <c r="P37" s="6">
        <f>'Comb1 All in one loan + W'!P36</f>
        <v>0</v>
      </c>
      <c r="Q37" s="6">
        <f>'Comb1 All in one loan + W'!Q36</f>
        <v>0</v>
      </c>
      <c r="R37" s="6">
        <f>'Comb1 All in one loan + W'!R36</f>
        <v>0</v>
      </c>
      <c r="S37" s="6">
        <f>'Comb1 All in one loan + W'!S36</f>
        <v>0</v>
      </c>
      <c r="T37" s="6">
        <f>'Comb1 All in one loan + W'!T36</f>
        <v>0</v>
      </c>
      <c r="U37" s="6">
        <f>'Comb1 All in one loan + W'!U36</f>
        <v>0</v>
      </c>
      <c r="V37" s="6">
        <f>'Comb1 All in one loan + W'!V36</f>
        <v>0</v>
      </c>
      <c r="W37" s="6">
        <f>'Comb1 All in one loan + W'!W36</f>
        <v>0</v>
      </c>
      <c r="X37" s="6">
        <f>'Comb1 All in one loan + W'!X36</f>
        <v>0</v>
      </c>
      <c r="Y37" s="6">
        <f>'Comb1 All in one loan + W'!Y36</f>
        <v>0</v>
      </c>
      <c r="Z37" s="6">
        <f>'Comb1 All in one loan + W'!Z36</f>
        <v>0</v>
      </c>
      <c r="AA37" s="6">
        <f>'Comb1 All in one loan + W'!AA36</f>
        <v>0</v>
      </c>
      <c r="AB37" s="6">
        <f>'Comb1 All in one loan + W'!AB36</f>
        <v>0</v>
      </c>
      <c r="AC37" s="6">
        <f>'Comb1 All in one loan + W'!AC36</f>
        <v>0</v>
      </c>
      <c r="AD37" s="6">
        <f>'Comb1 All in one loan + W'!AD36</f>
        <v>0</v>
      </c>
      <c r="AE37" s="6">
        <f>'Comb1 All in one loan + W'!AE36</f>
        <v>0</v>
      </c>
      <c r="AF37" s="6">
        <f>'Comb1 All in one loan + W'!AF36</f>
        <v>0</v>
      </c>
      <c r="AG37" s="6">
        <f>'Comb1 All in one loan + W'!AG36</f>
        <v>0</v>
      </c>
      <c r="AH37" s="6">
        <f>'Comb1 All in one loan + W'!AH36</f>
        <v>0</v>
      </c>
      <c r="AI37" s="6">
        <f>'Comb1 All in one loan + W'!AI36</f>
        <v>0</v>
      </c>
      <c r="AJ37" s="6">
        <f>'Comb1 All in one loan + W'!AJ36</f>
        <v>0</v>
      </c>
      <c r="AK37" s="6">
        <f>'Comb1 All in one loan + W'!AK36</f>
        <v>0</v>
      </c>
      <c r="AL37" s="6">
        <f>'Comb1 All in one loan + W'!AL36</f>
        <v>0</v>
      </c>
      <c r="AM37" s="6">
        <f>'Comb1 All in one loan + W'!AM36</f>
        <v>0</v>
      </c>
      <c r="AN37" s="6">
        <f>'Comb1 All in one loan + W'!AN36</f>
        <v>0</v>
      </c>
      <c r="AO37" s="6">
        <f>'Comb1 All in one loan + W'!AO36</f>
        <v>0</v>
      </c>
      <c r="AP37" s="6">
        <f>'Comb1 All in one loan + W'!AP36</f>
        <v>0</v>
      </c>
    </row>
    <row r="38" spans="2:42" x14ac:dyDescent="0.4">
      <c r="B38" s="44"/>
      <c r="C38" s="44"/>
    </row>
    <row r="39" spans="2:42" x14ac:dyDescent="0.4">
      <c r="B39" s="79" t="s">
        <v>89</v>
      </c>
      <c r="C39" s="79"/>
    </row>
    <row r="40" spans="2:42" ht="30.75" customHeight="1" x14ac:dyDescent="0.4">
      <c r="B40" s="78" t="str">
        <f>"Comb 1 -  1 complete loan over "&amp;Hypotheses!$C$7&amp;" yr + 20 yr after"</f>
        <v>Comb 1 -  1 complete loan over  yr + 20 yr after</v>
      </c>
      <c r="C40" s="78"/>
      <c r="D40" s="6">
        <f>D35</f>
        <v>0</v>
      </c>
      <c r="E40" s="6">
        <f t="shared" ref="E40:AP40" si="2">D40+E35</f>
        <v>0</v>
      </c>
      <c r="F40" s="6">
        <f t="shared" si="2"/>
        <v>0</v>
      </c>
      <c r="G40" s="6">
        <f t="shared" si="2"/>
        <v>0</v>
      </c>
      <c r="H40" s="6">
        <f t="shared" si="2"/>
        <v>0</v>
      </c>
      <c r="I40" s="6">
        <f t="shared" si="2"/>
        <v>0</v>
      </c>
      <c r="J40" s="6">
        <f t="shared" si="2"/>
        <v>0</v>
      </c>
      <c r="K40" s="6">
        <f t="shared" si="2"/>
        <v>0</v>
      </c>
      <c r="L40" s="6">
        <f t="shared" si="2"/>
        <v>0</v>
      </c>
      <c r="M40" s="6">
        <f t="shared" si="2"/>
        <v>0</v>
      </c>
      <c r="N40" s="6">
        <f t="shared" si="2"/>
        <v>0</v>
      </c>
      <c r="O40" s="6">
        <f t="shared" si="2"/>
        <v>0</v>
      </c>
      <c r="P40" s="6">
        <f t="shared" si="2"/>
        <v>0</v>
      </c>
      <c r="Q40" s="6">
        <f t="shared" si="2"/>
        <v>0</v>
      </c>
      <c r="R40" s="6">
        <f t="shared" si="2"/>
        <v>0</v>
      </c>
      <c r="S40" s="6">
        <f t="shared" si="2"/>
        <v>0</v>
      </c>
      <c r="T40" s="6">
        <f t="shared" si="2"/>
        <v>0</v>
      </c>
      <c r="U40" s="6">
        <f t="shared" si="2"/>
        <v>0</v>
      </c>
      <c r="V40" s="6">
        <f t="shared" si="2"/>
        <v>0</v>
      </c>
      <c r="W40" s="6">
        <f t="shared" si="2"/>
        <v>0</v>
      </c>
      <c r="X40" s="6">
        <f t="shared" si="2"/>
        <v>0</v>
      </c>
      <c r="Y40" s="6">
        <f t="shared" si="2"/>
        <v>0</v>
      </c>
      <c r="Z40" s="6">
        <f t="shared" si="2"/>
        <v>0</v>
      </c>
      <c r="AA40" s="6">
        <f t="shared" si="2"/>
        <v>0</v>
      </c>
      <c r="AB40" s="6">
        <f t="shared" si="2"/>
        <v>0</v>
      </c>
      <c r="AC40" s="6">
        <f t="shared" si="2"/>
        <v>0</v>
      </c>
      <c r="AD40" s="6">
        <f t="shared" si="2"/>
        <v>0</v>
      </c>
      <c r="AE40" s="6">
        <f t="shared" si="2"/>
        <v>0</v>
      </c>
      <c r="AF40" s="6">
        <f t="shared" si="2"/>
        <v>0</v>
      </c>
      <c r="AG40" s="6">
        <f t="shared" si="2"/>
        <v>0</v>
      </c>
      <c r="AH40" s="6">
        <f t="shared" si="2"/>
        <v>0</v>
      </c>
      <c r="AI40" s="6">
        <f t="shared" si="2"/>
        <v>0</v>
      </c>
      <c r="AJ40" s="6">
        <f t="shared" si="2"/>
        <v>0</v>
      </c>
      <c r="AK40" s="6">
        <f t="shared" si="2"/>
        <v>0</v>
      </c>
      <c r="AL40" s="6">
        <f t="shared" si="2"/>
        <v>0</v>
      </c>
      <c r="AM40" s="6">
        <f t="shared" si="2"/>
        <v>0</v>
      </c>
      <c r="AN40" s="6">
        <f t="shared" si="2"/>
        <v>0</v>
      </c>
      <c r="AO40" s="6">
        <f t="shared" si="2"/>
        <v>0</v>
      </c>
      <c r="AP40" s="6">
        <f t="shared" si="2"/>
        <v>0</v>
      </c>
    </row>
    <row r="41" spans="2:42" ht="30.75" customHeight="1" x14ac:dyDescent="0.4">
      <c r="B41" s="78" t="str">
        <f>"Comb 1 - "&amp;Hypotheses!$C$8 &amp;" annual loans over "&amp;Hypotheses!$C$7&amp;" yr + visualization over 40 yr"</f>
        <v>Comb 1 - 0 annual loans over  yr + visualization over 40 yr</v>
      </c>
      <c r="C41" s="78"/>
      <c r="D41" s="6">
        <f>D36</f>
        <v>0</v>
      </c>
      <c r="E41" s="6">
        <f t="shared" ref="E41:AP41" si="3">D41+E36</f>
        <v>0</v>
      </c>
      <c r="F41" s="6">
        <f t="shared" si="3"/>
        <v>0</v>
      </c>
      <c r="G41" s="6">
        <f t="shared" si="3"/>
        <v>0</v>
      </c>
      <c r="H41" s="6">
        <f t="shared" si="3"/>
        <v>0</v>
      </c>
      <c r="I41" s="6">
        <f t="shared" si="3"/>
        <v>0</v>
      </c>
      <c r="J41" s="6">
        <f t="shared" si="3"/>
        <v>0</v>
      </c>
      <c r="K41" s="6">
        <f t="shared" si="3"/>
        <v>0</v>
      </c>
      <c r="L41" s="6">
        <f t="shared" si="3"/>
        <v>0</v>
      </c>
      <c r="M41" s="6">
        <f t="shared" si="3"/>
        <v>0</v>
      </c>
      <c r="N41" s="6">
        <f t="shared" si="3"/>
        <v>0</v>
      </c>
      <c r="O41" s="6">
        <f t="shared" si="3"/>
        <v>0</v>
      </c>
      <c r="P41" s="6">
        <f t="shared" si="3"/>
        <v>0</v>
      </c>
      <c r="Q41" s="6">
        <f t="shared" si="3"/>
        <v>0</v>
      </c>
      <c r="R41" s="6">
        <f t="shared" si="3"/>
        <v>0</v>
      </c>
      <c r="S41" s="6">
        <f t="shared" si="3"/>
        <v>0</v>
      </c>
      <c r="T41" s="6">
        <f t="shared" si="3"/>
        <v>0</v>
      </c>
      <c r="U41" s="6">
        <f t="shared" si="3"/>
        <v>0</v>
      </c>
      <c r="V41" s="6">
        <f t="shared" si="3"/>
        <v>0</v>
      </c>
      <c r="W41" s="6">
        <f t="shared" si="3"/>
        <v>0</v>
      </c>
      <c r="X41" s="6">
        <f t="shared" si="3"/>
        <v>0</v>
      </c>
      <c r="Y41" s="6">
        <f t="shared" si="3"/>
        <v>0</v>
      </c>
      <c r="Z41" s="6">
        <f t="shared" si="3"/>
        <v>0</v>
      </c>
      <c r="AA41" s="6">
        <f t="shared" si="3"/>
        <v>0</v>
      </c>
      <c r="AB41" s="6">
        <f t="shared" si="3"/>
        <v>0</v>
      </c>
      <c r="AC41" s="6">
        <f t="shared" si="3"/>
        <v>0</v>
      </c>
      <c r="AD41" s="6">
        <f t="shared" si="3"/>
        <v>0</v>
      </c>
      <c r="AE41" s="6">
        <f t="shared" si="3"/>
        <v>0</v>
      </c>
      <c r="AF41" s="6">
        <f t="shared" si="3"/>
        <v>0</v>
      </c>
      <c r="AG41" s="6">
        <f t="shared" si="3"/>
        <v>0</v>
      </c>
      <c r="AH41" s="6">
        <f t="shared" si="3"/>
        <v>0</v>
      </c>
      <c r="AI41" s="6">
        <f t="shared" si="3"/>
        <v>0</v>
      </c>
      <c r="AJ41" s="6">
        <f t="shared" si="3"/>
        <v>0</v>
      </c>
      <c r="AK41" s="6">
        <f t="shared" si="3"/>
        <v>0</v>
      </c>
      <c r="AL41" s="6">
        <f t="shared" si="3"/>
        <v>0</v>
      </c>
      <c r="AM41" s="6">
        <f t="shared" si="3"/>
        <v>0</v>
      </c>
      <c r="AN41" s="6">
        <f t="shared" si="3"/>
        <v>0</v>
      </c>
      <c r="AO41" s="6">
        <f t="shared" si="3"/>
        <v>0</v>
      </c>
      <c r="AP41" s="6">
        <f t="shared" si="3"/>
        <v>0</v>
      </c>
    </row>
    <row r="42" spans="2:42" ht="30.75" customHeight="1" x14ac:dyDescent="0.4">
      <c r="B42" s="78" t="s">
        <v>109</v>
      </c>
      <c r="C42" s="78"/>
      <c r="D42" s="6">
        <f>D37</f>
        <v>0</v>
      </c>
      <c r="E42" s="6">
        <f t="shared" ref="E42:AP42" si="4">D42+E37</f>
        <v>0</v>
      </c>
      <c r="F42" s="6">
        <f t="shared" si="4"/>
        <v>0</v>
      </c>
      <c r="G42" s="6">
        <f t="shared" si="4"/>
        <v>0</v>
      </c>
      <c r="H42" s="6">
        <f t="shared" si="4"/>
        <v>0</v>
      </c>
      <c r="I42" s="6">
        <f t="shared" si="4"/>
        <v>0</v>
      </c>
      <c r="J42" s="6">
        <f t="shared" si="4"/>
        <v>0</v>
      </c>
      <c r="K42" s="6">
        <f t="shared" si="4"/>
        <v>0</v>
      </c>
      <c r="L42" s="6">
        <f t="shared" si="4"/>
        <v>0</v>
      </c>
      <c r="M42" s="6">
        <f t="shared" si="4"/>
        <v>0</v>
      </c>
      <c r="N42" s="6">
        <f t="shared" si="4"/>
        <v>0</v>
      </c>
      <c r="O42" s="6">
        <f t="shared" si="4"/>
        <v>0</v>
      </c>
      <c r="P42" s="6">
        <f t="shared" si="4"/>
        <v>0</v>
      </c>
      <c r="Q42" s="6">
        <f t="shared" si="4"/>
        <v>0</v>
      </c>
      <c r="R42" s="6">
        <f t="shared" si="4"/>
        <v>0</v>
      </c>
      <c r="S42" s="6">
        <f t="shared" si="4"/>
        <v>0</v>
      </c>
      <c r="T42" s="6">
        <f t="shared" si="4"/>
        <v>0</v>
      </c>
      <c r="U42" s="6">
        <f t="shared" si="4"/>
        <v>0</v>
      </c>
      <c r="V42" s="6">
        <f t="shared" si="4"/>
        <v>0</v>
      </c>
      <c r="W42" s="6">
        <f t="shared" si="4"/>
        <v>0</v>
      </c>
      <c r="X42" s="6">
        <f t="shared" si="4"/>
        <v>0</v>
      </c>
      <c r="Y42" s="6">
        <f t="shared" si="4"/>
        <v>0</v>
      </c>
      <c r="Z42" s="6">
        <f t="shared" si="4"/>
        <v>0</v>
      </c>
      <c r="AA42" s="6">
        <f t="shared" si="4"/>
        <v>0</v>
      </c>
      <c r="AB42" s="6">
        <f t="shared" si="4"/>
        <v>0</v>
      </c>
      <c r="AC42" s="6">
        <f t="shared" si="4"/>
        <v>0</v>
      </c>
      <c r="AD42" s="6">
        <f t="shared" si="4"/>
        <v>0</v>
      </c>
      <c r="AE42" s="6">
        <f t="shared" si="4"/>
        <v>0</v>
      </c>
      <c r="AF42" s="6">
        <f t="shared" si="4"/>
        <v>0</v>
      </c>
      <c r="AG42" s="6">
        <f t="shared" si="4"/>
        <v>0</v>
      </c>
      <c r="AH42" s="6">
        <f t="shared" si="4"/>
        <v>0</v>
      </c>
      <c r="AI42" s="6">
        <f t="shared" si="4"/>
        <v>0</v>
      </c>
      <c r="AJ42" s="6">
        <f t="shared" si="4"/>
        <v>0</v>
      </c>
      <c r="AK42" s="6">
        <f t="shared" si="4"/>
        <v>0</v>
      </c>
      <c r="AL42" s="6">
        <f t="shared" si="4"/>
        <v>0</v>
      </c>
      <c r="AM42" s="6">
        <f t="shared" si="4"/>
        <v>0</v>
      </c>
      <c r="AN42" s="6">
        <f t="shared" si="4"/>
        <v>0</v>
      </c>
      <c r="AO42" s="6">
        <f t="shared" si="4"/>
        <v>0</v>
      </c>
      <c r="AP42" s="6">
        <f t="shared" si="4"/>
        <v>0</v>
      </c>
    </row>
    <row r="43" spans="2:42" x14ac:dyDescent="0.4">
      <c r="B43" s="43"/>
      <c r="C43" s="43"/>
    </row>
    <row r="44" spans="2:42" x14ac:dyDescent="0.4">
      <c r="B44" s="42" t="s">
        <v>107</v>
      </c>
      <c r="C44" s="43"/>
    </row>
    <row r="45" spans="2:42" x14ac:dyDescent="0.4">
      <c r="B45" s="42" t="s">
        <v>90</v>
      </c>
      <c r="C45" s="43"/>
      <c r="D45">
        <v>1</v>
      </c>
      <c r="E45">
        <v>2</v>
      </c>
      <c r="F45">
        <v>3</v>
      </c>
      <c r="G45">
        <v>4</v>
      </c>
      <c r="H45">
        <v>5</v>
      </c>
      <c r="I45">
        <v>6</v>
      </c>
      <c r="J45">
        <v>7</v>
      </c>
      <c r="K45">
        <v>8</v>
      </c>
      <c r="L45">
        <v>9</v>
      </c>
      <c r="M45">
        <v>10</v>
      </c>
      <c r="N45">
        <v>11</v>
      </c>
      <c r="O45">
        <v>12</v>
      </c>
      <c r="P45">
        <v>13</v>
      </c>
      <c r="Q45">
        <v>14</v>
      </c>
      <c r="R45">
        <v>15</v>
      </c>
      <c r="S45">
        <v>16</v>
      </c>
      <c r="T45">
        <v>17</v>
      </c>
      <c r="U45">
        <v>18</v>
      </c>
      <c r="V45">
        <v>19</v>
      </c>
      <c r="W45">
        <v>20</v>
      </c>
      <c r="X45">
        <v>21</v>
      </c>
      <c r="Y45">
        <v>22</v>
      </c>
      <c r="Z45">
        <v>23</v>
      </c>
      <c r="AA45">
        <v>24</v>
      </c>
      <c r="AB45">
        <v>25</v>
      </c>
      <c r="AC45">
        <v>26</v>
      </c>
      <c r="AD45">
        <v>27</v>
      </c>
      <c r="AE45">
        <v>28</v>
      </c>
      <c r="AF45">
        <v>29</v>
      </c>
      <c r="AG45">
        <v>30</v>
      </c>
      <c r="AH45">
        <v>31</v>
      </c>
      <c r="AI45">
        <v>32</v>
      </c>
      <c r="AJ45">
        <v>33</v>
      </c>
      <c r="AK45">
        <v>34</v>
      </c>
      <c r="AL45">
        <v>35</v>
      </c>
      <c r="AM45">
        <v>36</v>
      </c>
      <c r="AN45">
        <v>37</v>
      </c>
      <c r="AO45">
        <v>38</v>
      </c>
      <c r="AP45">
        <v>39</v>
      </c>
    </row>
    <row r="46" spans="2:42" ht="30" customHeight="1" x14ac:dyDescent="0.4">
      <c r="B46" s="78" t="str">
        <f>"Comb 2 - 1 complete loan over "&amp;Hypotheses!$C$7&amp;" yr + 20 yr after"</f>
        <v>Comb 2 - 1 complete loan over  yr + 20 yr after</v>
      </c>
      <c r="C46" s="78"/>
      <c r="D46" s="6">
        <f>'Comb 2 Comparison'!D33</f>
        <v>0</v>
      </c>
      <c r="E46" s="6">
        <f>'Comb 2 Comparison'!E33</f>
        <v>0</v>
      </c>
      <c r="F46" s="6">
        <f>'Comb 2 Comparison'!F33</f>
        <v>0</v>
      </c>
      <c r="G46" s="6">
        <f>'Comb 2 Comparison'!G33</f>
        <v>0</v>
      </c>
      <c r="H46" s="6">
        <f>'Comb 2 Comparison'!H33</f>
        <v>0</v>
      </c>
      <c r="I46" s="6">
        <f>'Comb 2 Comparison'!I33</f>
        <v>0</v>
      </c>
      <c r="J46" s="6">
        <f>'Comb 2 Comparison'!J33</f>
        <v>0</v>
      </c>
      <c r="K46" s="6">
        <f>'Comb 2 Comparison'!K33</f>
        <v>0</v>
      </c>
      <c r="L46" s="6">
        <f>'Comb 2 Comparison'!L33</f>
        <v>0</v>
      </c>
      <c r="M46" s="6">
        <f>'Comb 2 Comparison'!M33</f>
        <v>0</v>
      </c>
      <c r="N46" s="6">
        <f>'Comb 2 Comparison'!N33</f>
        <v>0</v>
      </c>
      <c r="O46" s="6">
        <f>'Comb 2 Comparison'!O33</f>
        <v>0</v>
      </c>
      <c r="P46" s="6">
        <f>'Comb 2 Comparison'!P33</f>
        <v>0</v>
      </c>
      <c r="Q46" s="6">
        <f>'Comb 2 Comparison'!Q33</f>
        <v>0</v>
      </c>
      <c r="R46" s="6">
        <f>'Comb 2 Comparison'!R33</f>
        <v>0</v>
      </c>
      <c r="S46" s="6">
        <f>'Comb 2 Comparison'!S33</f>
        <v>0</v>
      </c>
      <c r="T46" s="6">
        <f>'Comb 2 Comparison'!T33</f>
        <v>0</v>
      </c>
      <c r="U46" s="6">
        <f>'Comb 2 Comparison'!U33</f>
        <v>0</v>
      </c>
      <c r="V46" s="6">
        <f>'Comb 2 Comparison'!V33</f>
        <v>0</v>
      </c>
      <c r="W46" s="6">
        <f>'Comb 2 Comparison'!W33</f>
        <v>0</v>
      </c>
      <c r="X46" s="6">
        <f>'Comb 2 Comparison'!X33</f>
        <v>0</v>
      </c>
      <c r="Y46" s="6">
        <f>'Comb 2 Comparison'!Y33</f>
        <v>0</v>
      </c>
      <c r="Z46" s="6">
        <f>'Comb 2 Comparison'!Z33</f>
        <v>0</v>
      </c>
      <c r="AA46" s="6">
        <f>'Comb 2 Comparison'!AA33</f>
        <v>0</v>
      </c>
      <c r="AB46" s="6">
        <f>'Comb 2 Comparison'!AB33</f>
        <v>0</v>
      </c>
      <c r="AC46" s="6">
        <f>'Comb 2 Comparison'!AC33</f>
        <v>0</v>
      </c>
      <c r="AD46" s="6">
        <f>'Comb 2 Comparison'!AD33</f>
        <v>0</v>
      </c>
      <c r="AE46" s="6">
        <f>'Comb 2 Comparison'!AE33</f>
        <v>0</v>
      </c>
      <c r="AF46" s="6">
        <f>'Comb 2 Comparison'!AF33</f>
        <v>0</v>
      </c>
      <c r="AG46" s="6">
        <f>'Comb 2 Comparison'!AG33</f>
        <v>0</v>
      </c>
      <c r="AH46" s="6">
        <f>'Comb 2 Comparison'!AH33</f>
        <v>0</v>
      </c>
      <c r="AI46" s="6">
        <f>'Comb 2 Comparison'!AI33</f>
        <v>0</v>
      </c>
      <c r="AJ46" s="6">
        <f>'Comb 2 Comparison'!AJ33</f>
        <v>0</v>
      </c>
      <c r="AK46" s="6">
        <f>'Comb 2 Comparison'!AK33</f>
        <v>0</v>
      </c>
      <c r="AL46" s="6">
        <f>'Comb 2 Comparison'!AL33</f>
        <v>0</v>
      </c>
      <c r="AM46" s="6">
        <f>'Comb 2 Comparison'!AM33</f>
        <v>0</v>
      </c>
      <c r="AN46" s="6">
        <f>'Comb 2 Comparison'!AN33</f>
        <v>0</v>
      </c>
      <c r="AO46" s="6">
        <f>'Comb 2 Comparison'!AO33</f>
        <v>0</v>
      </c>
      <c r="AP46" s="6">
        <f>'Comb 2 Comparison'!AP33</f>
        <v>0</v>
      </c>
    </row>
    <row r="47" spans="2:42" ht="30" customHeight="1" x14ac:dyDescent="0.4">
      <c r="B47" s="78" t="str">
        <f>"Comb 2 - "&amp;Hypotheses!$C$8 &amp;" annual loans over "&amp;Hypotheses!$C$7&amp;" yr + visualization over 40 yr"</f>
        <v>Comb 2 - 0 annual loans over  yr + visualization over 40 yr</v>
      </c>
      <c r="C47" s="78"/>
      <c r="D47" s="6">
        <f>'Comb 2 Comparison'!D34</f>
        <v>0</v>
      </c>
      <c r="E47" s="6">
        <f>'Comb 2 Comparison'!E34</f>
        <v>0</v>
      </c>
      <c r="F47" s="6">
        <f>'Comb 2 Comparison'!F34</f>
        <v>0</v>
      </c>
      <c r="G47" s="6">
        <f>'Comb 2 Comparison'!G34</f>
        <v>0</v>
      </c>
      <c r="H47" s="6">
        <f>'Comb 2 Comparison'!H34</f>
        <v>0</v>
      </c>
      <c r="I47" s="6">
        <f>'Comb 2 Comparison'!I34</f>
        <v>0</v>
      </c>
      <c r="J47" s="6">
        <f>'Comb 2 Comparison'!J34</f>
        <v>0</v>
      </c>
      <c r="K47" s="6">
        <f>'Comb 2 Comparison'!K34</f>
        <v>0</v>
      </c>
      <c r="L47" s="6">
        <f>'Comb 2 Comparison'!L34</f>
        <v>0</v>
      </c>
      <c r="M47" s="6">
        <f>'Comb 2 Comparison'!M34</f>
        <v>0</v>
      </c>
      <c r="N47" s="6">
        <f>'Comb 2 Comparison'!N34</f>
        <v>0</v>
      </c>
      <c r="O47" s="6">
        <f>'Comb 2 Comparison'!O34</f>
        <v>0</v>
      </c>
      <c r="P47" s="6">
        <f>'Comb 2 Comparison'!P34</f>
        <v>0</v>
      </c>
      <c r="Q47" s="6">
        <f>'Comb 2 Comparison'!Q34</f>
        <v>0</v>
      </c>
      <c r="R47" s="6">
        <f>'Comb 2 Comparison'!R34</f>
        <v>0</v>
      </c>
      <c r="S47" s="6">
        <f>'Comb 2 Comparison'!S34</f>
        <v>0</v>
      </c>
      <c r="T47" s="6">
        <f>'Comb 2 Comparison'!T34</f>
        <v>0</v>
      </c>
      <c r="U47" s="6">
        <f>'Comb 2 Comparison'!U34</f>
        <v>0</v>
      </c>
      <c r="V47" s="6">
        <f>'Comb 2 Comparison'!V34</f>
        <v>0</v>
      </c>
      <c r="W47" s="6">
        <f>'Comb 2 Comparison'!W34</f>
        <v>0</v>
      </c>
      <c r="X47" s="6">
        <f>'Comb 2 Comparison'!X34</f>
        <v>0</v>
      </c>
      <c r="Y47" s="6">
        <f>'Comb 2 Comparison'!Y34</f>
        <v>0</v>
      </c>
      <c r="Z47" s="6">
        <f>'Comb 2 Comparison'!Z34</f>
        <v>0</v>
      </c>
      <c r="AA47" s="6">
        <f>'Comb 2 Comparison'!AA34</f>
        <v>0</v>
      </c>
      <c r="AB47" s="6">
        <f>'Comb 2 Comparison'!AB34</f>
        <v>0</v>
      </c>
      <c r="AC47" s="6">
        <f>'Comb 2 Comparison'!AC34</f>
        <v>0</v>
      </c>
      <c r="AD47" s="6">
        <f>'Comb 2 Comparison'!AD34</f>
        <v>0</v>
      </c>
      <c r="AE47" s="6">
        <f>'Comb 2 Comparison'!AE34</f>
        <v>0</v>
      </c>
      <c r="AF47" s="6">
        <f>'Comb 2 Comparison'!AF34</f>
        <v>0</v>
      </c>
      <c r="AG47" s="6">
        <f>'Comb 2 Comparison'!AG34</f>
        <v>0</v>
      </c>
      <c r="AH47" s="6">
        <f>'Comb 2 Comparison'!AH34</f>
        <v>0</v>
      </c>
      <c r="AI47" s="6">
        <f>'Comb 2 Comparison'!AI34</f>
        <v>0</v>
      </c>
      <c r="AJ47" s="6">
        <f>'Comb 2 Comparison'!AJ34</f>
        <v>0</v>
      </c>
      <c r="AK47" s="6">
        <f>'Comb 2 Comparison'!AK34</f>
        <v>0</v>
      </c>
      <c r="AL47" s="6">
        <f>'Comb 2 Comparison'!AL34</f>
        <v>0</v>
      </c>
      <c r="AM47" s="6">
        <f>'Comb 2 Comparison'!AM34</f>
        <v>0</v>
      </c>
      <c r="AN47" s="6">
        <f>'Comb 2 Comparison'!AN34</f>
        <v>0</v>
      </c>
      <c r="AO47" s="6">
        <f>'Comb 2 Comparison'!AO34</f>
        <v>0</v>
      </c>
      <c r="AP47" s="6">
        <f>'Comb 2 Comparison'!AP34</f>
        <v>0</v>
      </c>
    </row>
    <row r="48" spans="2:42" ht="30" customHeight="1" x14ac:dyDescent="0.4">
      <c r="B48" s="78" t="s">
        <v>110</v>
      </c>
      <c r="C48" s="78"/>
      <c r="D48" s="6">
        <f>'Comb 2 Comparison'!D35</f>
        <v>0</v>
      </c>
      <c r="E48" s="6">
        <f>'Comb 2 Comparison'!E35</f>
        <v>0</v>
      </c>
      <c r="F48" s="6">
        <f>'Comb 2 Comparison'!F35</f>
        <v>0</v>
      </c>
      <c r="G48" s="6">
        <f>'Comb 2 Comparison'!G35</f>
        <v>0</v>
      </c>
      <c r="H48" s="6">
        <f>'Comb 2 Comparison'!H35</f>
        <v>0</v>
      </c>
      <c r="I48" s="6">
        <f>'Comb 2 Comparison'!I35</f>
        <v>0</v>
      </c>
      <c r="J48" s="6">
        <f>'Comb 2 Comparison'!J35</f>
        <v>0</v>
      </c>
      <c r="K48" s="6">
        <f>'Comb 2 Comparison'!K35</f>
        <v>0</v>
      </c>
      <c r="L48" s="6">
        <f>'Comb 2 Comparison'!L35</f>
        <v>0</v>
      </c>
      <c r="M48" s="6">
        <f>'Comb 2 Comparison'!M35</f>
        <v>0</v>
      </c>
      <c r="N48" s="6">
        <f>'Comb 2 Comparison'!N35</f>
        <v>0</v>
      </c>
      <c r="O48" s="6">
        <f>'Comb 2 Comparison'!O35</f>
        <v>0</v>
      </c>
      <c r="P48" s="6">
        <f>'Comb 2 Comparison'!P35</f>
        <v>0</v>
      </c>
      <c r="Q48" s="6">
        <f>'Comb 2 Comparison'!Q35</f>
        <v>0</v>
      </c>
      <c r="R48" s="6">
        <f>'Comb 2 Comparison'!R35</f>
        <v>0</v>
      </c>
      <c r="S48" s="6">
        <f>'Comb 2 Comparison'!S35</f>
        <v>0</v>
      </c>
      <c r="T48" s="6">
        <f>'Comb 2 Comparison'!T35</f>
        <v>0</v>
      </c>
      <c r="U48" s="6">
        <f>'Comb 2 Comparison'!U35</f>
        <v>0</v>
      </c>
      <c r="V48" s="6">
        <f>'Comb 2 Comparison'!V35</f>
        <v>0</v>
      </c>
      <c r="W48" s="6">
        <f>'Comb 2 Comparison'!W35</f>
        <v>0</v>
      </c>
      <c r="X48" s="6">
        <f>'Comb 2 Comparison'!X35</f>
        <v>0</v>
      </c>
      <c r="Y48" s="6">
        <f>'Comb 2 Comparison'!Y35</f>
        <v>0</v>
      </c>
      <c r="Z48" s="6">
        <f>'Comb 2 Comparison'!Z35</f>
        <v>0</v>
      </c>
      <c r="AA48" s="6">
        <f>'Comb 2 Comparison'!AA35</f>
        <v>0</v>
      </c>
      <c r="AB48" s="6">
        <f>'Comb 2 Comparison'!AB35</f>
        <v>0</v>
      </c>
      <c r="AC48" s="6">
        <f>'Comb 2 Comparison'!AC35</f>
        <v>0</v>
      </c>
      <c r="AD48" s="6">
        <f>'Comb 2 Comparison'!AD35</f>
        <v>0</v>
      </c>
      <c r="AE48" s="6">
        <f>'Comb 2 Comparison'!AE35</f>
        <v>0</v>
      </c>
      <c r="AF48" s="6">
        <f>'Comb 2 Comparison'!AF35</f>
        <v>0</v>
      </c>
      <c r="AG48" s="6">
        <f>'Comb 2 Comparison'!AG35</f>
        <v>0</v>
      </c>
      <c r="AH48" s="6">
        <f>'Comb 2 Comparison'!AH35</f>
        <v>0</v>
      </c>
      <c r="AI48" s="6">
        <f>'Comb 2 Comparison'!AI35</f>
        <v>0</v>
      </c>
      <c r="AJ48" s="6">
        <f>'Comb 2 Comparison'!AJ35</f>
        <v>0</v>
      </c>
      <c r="AK48" s="6">
        <f>'Comb 2 Comparison'!AK35</f>
        <v>0</v>
      </c>
      <c r="AL48" s="6">
        <f>'Comb 2 Comparison'!AL35</f>
        <v>0</v>
      </c>
      <c r="AM48" s="6">
        <f>'Comb 2 Comparison'!AM35</f>
        <v>0</v>
      </c>
      <c r="AN48" s="6">
        <f>'Comb 2 Comparison'!AN35</f>
        <v>0</v>
      </c>
      <c r="AO48" s="6">
        <f>'Comb 2 Comparison'!AO35</f>
        <v>0</v>
      </c>
      <c r="AP48" s="6">
        <f>'Comb 2 Comparison'!AP35</f>
        <v>0</v>
      </c>
    </row>
    <row r="49" spans="2:42" x14ac:dyDescent="0.4">
      <c r="B49" s="44"/>
      <c r="C49" s="44"/>
    </row>
    <row r="50" spans="2:42" x14ac:dyDescent="0.4">
      <c r="B50" s="79" t="s">
        <v>89</v>
      </c>
      <c r="C50" s="79"/>
    </row>
    <row r="51" spans="2:42" ht="30.75" customHeight="1" x14ac:dyDescent="0.4">
      <c r="B51" s="78" t="str">
        <f>"Comb 2 - 1 complete loan over "&amp;Hypotheses!$C$7&amp;" yr + 20 yr after"</f>
        <v>Comb 2 - 1 complete loan over  yr + 20 yr after</v>
      </c>
      <c r="C51" s="78"/>
      <c r="D51" s="6">
        <f>D46</f>
        <v>0</v>
      </c>
      <c r="E51" s="6">
        <f t="shared" ref="E51:AP51" si="5">D51+E46</f>
        <v>0</v>
      </c>
      <c r="F51" s="6">
        <f t="shared" si="5"/>
        <v>0</v>
      </c>
      <c r="G51" s="6">
        <f t="shared" si="5"/>
        <v>0</v>
      </c>
      <c r="H51" s="6">
        <f t="shared" si="5"/>
        <v>0</v>
      </c>
      <c r="I51" s="6">
        <f t="shared" si="5"/>
        <v>0</v>
      </c>
      <c r="J51" s="6">
        <f t="shared" si="5"/>
        <v>0</v>
      </c>
      <c r="K51" s="6">
        <f t="shared" si="5"/>
        <v>0</v>
      </c>
      <c r="L51" s="6">
        <f t="shared" si="5"/>
        <v>0</v>
      </c>
      <c r="M51" s="6">
        <f t="shared" si="5"/>
        <v>0</v>
      </c>
      <c r="N51" s="6">
        <f t="shared" si="5"/>
        <v>0</v>
      </c>
      <c r="O51" s="6">
        <f t="shared" si="5"/>
        <v>0</v>
      </c>
      <c r="P51" s="6">
        <f t="shared" si="5"/>
        <v>0</v>
      </c>
      <c r="Q51" s="6">
        <f t="shared" si="5"/>
        <v>0</v>
      </c>
      <c r="R51" s="6">
        <f t="shared" si="5"/>
        <v>0</v>
      </c>
      <c r="S51" s="6">
        <f t="shared" si="5"/>
        <v>0</v>
      </c>
      <c r="T51" s="6">
        <f t="shared" si="5"/>
        <v>0</v>
      </c>
      <c r="U51" s="6">
        <f t="shared" si="5"/>
        <v>0</v>
      </c>
      <c r="V51" s="6">
        <f t="shared" si="5"/>
        <v>0</v>
      </c>
      <c r="W51" s="6">
        <f t="shared" si="5"/>
        <v>0</v>
      </c>
      <c r="X51" s="6">
        <f t="shared" si="5"/>
        <v>0</v>
      </c>
      <c r="Y51" s="6">
        <f t="shared" si="5"/>
        <v>0</v>
      </c>
      <c r="Z51" s="6">
        <f t="shared" si="5"/>
        <v>0</v>
      </c>
      <c r="AA51" s="6">
        <f t="shared" si="5"/>
        <v>0</v>
      </c>
      <c r="AB51" s="6">
        <f t="shared" si="5"/>
        <v>0</v>
      </c>
      <c r="AC51" s="6">
        <f t="shared" si="5"/>
        <v>0</v>
      </c>
      <c r="AD51" s="6">
        <f t="shared" si="5"/>
        <v>0</v>
      </c>
      <c r="AE51" s="6">
        <f t="shared" si="5"/>
        <v>0</v>
      </c>
      <c r="AF51" s="6">
        <f t="shared" si="5"/>
        <v>0</v>
      </c>
      <c r="AG51" s="6">
        <f t="shared" si="5"/>
        <v>0</v>
      </c>
      <c r="AH51" s="6">
        <f t="shared" si="5"/>
        <v>0</v>
      </c>
      <c r="AI51" s="6">
        <f t="shared" si="5"/>
        <v>0</v>
      </c>
      <c r="AJ51" s="6">
        <f t="shared" si="5"/>
        <v>0</v>
      </c>
      <c r="AK51" s="6">
        <f t="shared" si="5"/>
        <v>0</v>
      </c>
      <c r="AL51" s="6">
        <f t="shared" si="5"/>
        <v>0</v>
      </c>
      <c r="AM51" s="6">
        <f t="shared" si="5"/>
        <v>0</v>
      </c>
      <c r="AN51" s="6">
        <f t="shared" si="5"/>
        <v>0</v>
      </c>
      <c r="AO51" s="6">
        <f t="shared" si="5"/>
        <v>0</v>
      </c>
      <c r="AP51" s="6">
        <f t="shared" si="5"/>
        <v>0</v>
      </c>
    </row>
    <row r="52" spans="2:42" ht="30.75" customHeight="1" x14ac:dyDescent="0.4">
      <c r="B52" s="78" t="str">
        <f>"Comb 2 -  "&amp;Hypotheses!$C$8 &amp;" annual loans over "&amp;Hypotheses!$C$7&amp;" yr + visualization over 40 yr"</f>
        <v>Comb 2 -  0 annual loans over  yr + visualization over 40 yr</v>
      </c>
      <c r="C52" s="78"/>
      <c r="D52" s="6">
        <f t="shared" ref="D52:D53" si="6">D47</f>
        <v>0</v>
      </c>
      <c r="E52" s="6">
        <f t="shared" ref="E52:AP52" si="7">D52+E47</f>
        <v>0</v>
      </c>
      <c r="F52" s="6">
        <f t="shared" si="7"/>
        <v>0</v>
      </c>
      <c r="G52" s="6">
        <f t="shared" si="7"/>
        <v>0</v>
      </c>
      <c r="H52" s="6">
        <f t="shared" si="7"/>
        <v>0</v>
      </c>
      <c r="I52" s="6">
        <f t="shared" si="7"/>
        <v>0</v>
      </c>
      <c r="J52" s="6">
        <f t="shared" si="7"/>
        <v>0</v>
      </c>
      <c r="K52" s="6">
        <f t="shared" si="7"/>
        <v>0</v>
      </c>
      <c r="L52" s="6">
        <f t="shared" si="7"/>
        <v>0</v>
      </c>
      <c r="M52" s="6">
        <f t="shared" si="7"/>
        <v>0</v>
      </c>
      <c r="N52" s="6">
        <f t="shared" si="7"/>
        <v>0</v>
      </c>
      <c r="O52" s="6">
        <f t="shared" si="7"/>
        <v>0</v>
      </c>
      <c r="P52" s="6">
        <f t="shared" si="7"/>
        <v>0</v>
      </c>
      <c r="Q52" s="6">
        <f t="shared" si="7"/>
        <v>0</v>
      </c>
      <c r="R52" s="6">
        <f t="shared" si="7"/>
        <v>0</v>
      </c>
      <c r="S52" s="6">
        <f t="shared" si="7"/>
        <v>0</v>
      </c>
      <c r="T52" s="6">
        <f t="shared" si="7"/>
        <v>0</v>
      </c>
      <c r="U52" s="6">
        <f t="shared" si="7"/>
        <v>0</v>
      </c>
      <c r="V52" s="6">
        <f t="shared" si="7"/>
        <v>0</v>
      </c>
      <c r="W52" s="6">
        <f t="shared" si="7"/>
        <v>0</v>
      </c>
      <c r="X52" s="6">
        <f t="shared" si="7"/>
        <v>0</v>
      </c>
      <c r="Y52" s="6">
        <f t="shared" si="7"/>
        <v>0</v>
      </c>
      <c r="Z52" s="6">
        <f t="shared" si="7"/>
        <v>0</v>
      </c>
      <c r="AA52" s="6">
        <f t="shared" si="7"/>
        <v>0</v>
      </c>
      <c r="AB52" s="6">
        <f t="shared" si="7"/>
        <v>0</v>
      </c>
      <c r="AC52" s="6">
        <f t="shared" si="7"/>
        <v>0</v>
      </c>
      <c r="AD52" s="6">
        <f t="shared" si="7"/>
        <v>0</v>
      </c>
      <c r="AE52" s="6">
        <f t="shared" si="7"/>
        <v>0</v>
      </c>
      <c r="AF52" s="6">
        <f t="shared" si="7"/>
        <v>0</v>
      </c>
      <c r="AG52" s="6">
        <f t="shared" si="7"/>
        <v>0</v>
      </c>
      <c r="AH52" s="6">
        <f t="shared" si="7"/>
        <v>0</v>
      </c>
      <c r="AI52" s="6">
        <f t="shared" si="7"/>
        <v>0</v>
      </c>
      <c r="AJ52" s="6">
        <f t="shared" si="7"/>
        <v>0</v>
      </c>
      <c r="AK52" s="6">
        <f t="shared" si="7"/>
        <v>0</v>
      </c>
      <c r="AL52" s="6">
        <f t="shared" si="7"/>
        <v>0</v>
      </c>
      <c r="AM52" s="6">
        <f t="shared" si="7"/>
        <v>0</v>
      </c>
      <c r="AN52" s="6">
        <f t="shared" si="7"/>
        <v>0</v>
      </c>
      <c r="AO52" s="6">
        <f t="shared" si="7"/>
        <v>0</v>
      </c>
      <c r="AP52" s="6">
        <f t="shared" si="7"/>
        <v>0</v>
      </c>
    </row>
    <row r="53" spans="2:42" ht="30.75" customHeight="1" x14ac:dyDescent="0.4">
      <c r="B53" s="78" t="s">
        <v>110</v>
      </c>
      <c r="C53" s="78"/>
      <c r="D53" s="6">
        <f t="shared" si="6"/>
        <v>0</v>
      </c>
      <c r="E53" s="6">
        <f t="shared" ref="E53:AP53" si="8">D53+E48</f>
        <v>0</v>
      </c>
      <c r="F53" s="6">
        <f t="shared" si="8"/>
        <v>0</v>
      </c>
      <c r="G53" s="6">
        <f t="shared" si="8"/>
        <v>0</v>
      </c>
      <c r="H53" s="6">
        <f t="shared" si="8"/>
        <v>0</v>
      </c>
      <c r="I53" s="6">
        <f t="shared" si="8"/>
        <v>0</v>
      </c>
      <c r="J53" s="6">
        <f t="shared" si="8"/>
        <v>0</v>
      </c>
      <c r="K53" s="6">
        <f t="shared" si="8"/>
        <v>0</v>
      </c>
      <c r="L53" s="6">
        <f t="shared" si="8"/>
        <v>0</v>
      </c>
      <c r="M53" s="6">
        <f t="shared" si="8"/>
        <v>0</v>
      </c>
      <c r="N53" s="6">
        <f t="shared" si="8"/>
        <v>0</v>
      </c>
      <c r="O53" s="6">
        <f t="shared" si="8"/>
        <v>0</v>
      </c>
      <c r="P53" s="6">
        <f t="shared" si="8"/>
        <v>0</v>
      </c>
      <c r="Q53" s="6">
        <f t="shared" si="8"/>
        <v>0</v>
      </c>
      <c r="R53" s="6">
        <f t="shared" si="8"/>
        <v>0</v>
      </c>
      <c r="S53" s="6">
        <f t="shared" si="8"/>
        <v>0</v>
      </c>
      <c r="T53" s="6">
        <f t="shared" si="8"/>
        <v>0</v>
      </c>
      <c r="U53" s="6">
        <f t="shared" si="8"/>
        <v>0</v>
      </c>
      <c r="V53" s="6">
        <f t="shared" si="8"/>
        <v>0</v>
      </c>
      <c r="W53" s="6">
        <f t="shared" si="8"/>
        <v>0</v>
      </c>
      <c r="X53" s="6">
        <f t="shared" si="8"/>
        <v>0</v>
      </c>
      <c r="Y53" s="6">
        <f t="shared" si="8"/>
        <v>0</v>
      </c>
      <c r="Z53" s="6">
        <f t="shared" si="8"/>
        <v>0</v>
      </c>
      <c r="AA53" s="6">
        <f t="shared" si="8"/>
        <v>0</v>
      </c>
      <c r="AB53" s="6">
        <f t="shared" si="8"/>
        <v>0</v>
      </c>
      <c r="AC53" s="6">
        <f t="shared" si="8"/>
        <v>0</v>
      </c>
      <c r="AD53" s="6">
        <f t="shared" si="8"/>
        <v>0</v>
      </c>
      <c r="AE53" s="6">
        <f t="shared" si="8"/>
        <v>0</v>
      </c>
      <c r="AF53" s="6">
        <f t="shared" si="8"/>
        <v>0</v>
      </c>
      <c r="AG53" s="6">
        <f t="shared" si="8"/>
        <v>0</v>
      </c>
      <c r="AH53" s="6">
        <f t="shared" si="8"/>
        <v>0</v>
      </c>
      <c r="AI53" s="6">
        <f t="shared" si="8"/>
        <v>0</v>
      </c>
      <c r="AJ53" s="6">
        <f t="shared" si="8"/>
        <v>0</v>
      </c>
      <c r="AK53" s="6">
        <f t="shared" si="8"/>
        <v>0</v>
      </c>
      <c r="AL53" s="6">
        <f t="shared" si="8"/>
        <v>0</v>
      </c>
      <c r="AM53" s="6">
        <f t="shared" si="8"/>
        <v>0</v>
      </c>
      <c r="AN53" s="6">
        <f t="shared" si="8"/>
        <v>0</v>
      </c>
      <c r="AO53" s="6">
        <f t="shared" si="8"/>
        <v>0</v>
      </c>
      <c r="AP53" s="6">
        <f t="shared" si="8"/>
        <v>0</v>
      </c>
    </row>
    <row r="54" spans="2:42" x14ac:dyDescent="0.4">
      <c r="B54" s="43"/>
      <c r="C54" s="43"/>
    </row>
    <row r="55" spans="2:42" x14ac:dyDescent="0.4">
      <c r="B55" s="42" t="s">
        <v>108</v>
      </c>
      <c r="C55" s="43"/>
      <c r="AD55" s="6"/>
      <c r="AE55" s="6"/>
    </row>
    <row r="56" spans="2:42" x14ac:dyDescent="0.4">
      <c r="B56" s="42" t="s">
        <v>90</v>
      </c>
      <c r="C56" s="43"/>
      <c r="D56">
        <v>1</v>
      </c>
      <c r="E56">
        <v>2</v>
      </c>
      <c r="F56">
        <v>3</v>
      </c>
      <c r="G56">
        <v>4</v>
      </c>
      <c r="H56">
        <v>5</v>
      </c>
      <c r="I56">
        <v>6</v>
      </c>
      <c r="J56">
        <v>7</v>
      </c>
      <c r="K56">
        <v>8</v>
      </c>
      <c r="L56">
        <v>9</v>
      </c>
      <c r="M56">
        <v>10</v>
      </c>
      <c r="N56">
        <v>11</v>
      </c>
      <c r="O56">
        <v>12</v>
      </c>
      <c r="P56">
        <v>13</v>
      </c>
      <c r="Q56">
        <v>14</v>
      </c>
      <c r="R56">
        <v>15</v>
      </c>
      <c r="S56">
        <v>16</v>
      </c>
      <c r="T56">
        <v>17</v>
      </c>
      <c r="U56">
        <v>18</v>
      </c>
      <c r="V56">
        <v>19</v>
      </c>
      <c r="W56">
        <v>20</v>
      </c>
      <c r="X56">
        <v>21</v>
      </c>
      <c r="Y56">
        <v>22</v>
      </c>
      <c r="Z56">
        <v>23</v>
      </c>
      <c r="AA56">
        <v>24</v>
      </c>
      <c r="AB56">
        <v>25</v>
      </c>
      <c r="AC56">
        <v>26</v>
      </c>
      <c r="AD56">
        <v>27</v>
      </c>
      <c r="AE56">
        <v>28</v>
      </c>
      <c r="AF56">
        <v>29</v>
      </c>
      <c r="AG56">
        <v>30</v>
      </c>
      <c r="AH56">
        <v>31</v>
      </c>
      <c r="AI56">
        <v>32</v>
      </c>
      <c r="AJ56">
        <v>33</v>
      </c>
      <c r="AK56">
        <v>34</v>
      </c>
      <c r="AL56">
        <v>35</v>
      </c>
      <c r="AM56">
        <v>36</v>
      </c>
      <c r="AN56">
        <v>37</v>
      </c>
      <c r="AO56">
        <v>38</v>
      </c>
      <c r="AP56">
        <v>39</v>
      </c>
    </row>
    <row r="57" spans="2:42" ht="30" customHeight="1" x14ac:dyDescent="0.4">
      <c r="B57" s="78" t="str">
        <f>"Comb 3 - 1 complete loan over "&amp;Hypotheses!$C$7&amp;" yr + 20 yr after"</f>
        <v>Comb 3 - 1 complete loan over  yr + 20 yr after</v>
      </c>
      <c r="C57" s="78"/>
      <c r="D57" s="6">
        <f>'Comb 3 Comparison'!D33</f>
        <v>0</v>
      </c>
      <c r="E57" s="6">
        <f>'Comb 3 Comparison'!E33</f>
        <v>0</v>
      </c>
      <c r="F57" s="6">
        <f>'Comb 3 Comparison'!F33</f>
        <v>0</v>
      </c>
      <c r="G57" s="6">
        <f>'Comb 3 Comparison'!G33</f>
        <v>0</v>
      </c>
      <c r="H57" s="6">
        <f>'Comb 3 Comparison'!H33</f>
        <v>0</v>
      </c>
      <c r="I57" s="6">
        <f>'Comb 3 Comparison'!I33</f>
        <v>0</v>
      </c>
      <c r="J57" s="6">
        <f>'Comb 3 Comparison'!J33</f>
        <v>0</v>
      </c>
      <c r="K57" s="6">
        <f>'Comb 3 Comparison'!K33</f>
        <v>0</v>
      </c>
      <c r="L57" s="6">
        <f>'Comb 3 Comparison'!L33</f>
        <v>0</v>
      </c>
      <c r="M57" s="6">
        <f>'Comb 3 Comparison'!M33</f>
        <v>0</v>
      </c>
      <c r="N57" s="6">
        <f>'Comb 3 Comparison'!N33</f>
        <v>0</v>
      </c>
      <c r="O57" s="6">
        <f>'Comb 3 Comparison'!O33</f>
        <v>0</v>
      </c>
      <c r="P57" s="6">
        <f>'Comb 3 Comparison'!P33</f>
        <v>0</v>
      </c>
      <c r="Q57" s="6">
        <f>'Comb 3 Comparison'!Q33</f>
        <v>0</v>
      </c>
      <c r="R57" s="6">
        <f>'Comb 3 Comparison'!R33</f>
        <v>0</v>
      </c>
      <c r="S57" s="6">
        <f>'Comb 3 Comparison'!S33</f>
        <v>0</v>
      </c>
      <c r="T57" s="6">
        <f>'Comb 3 Comparison'!T33</f>
        <v>0</v>
      </c>
      <c r="U57" s="6">
        <f>'Comb 3 Comparison'!U33</f>
        <v>0</v>
      </c>
      <c r="V57" s="6">
        <f>'Comb 3 Comparison'!V33</f>
        <v>0</v>
      </c>
      <c r="W57" s="6">
        <f>'Comb 3 Comparison'!W33</f>
        <v>0</v>
      </c>
      <c r="X57" s="6">
        <f>'Comb 3 Comparison'!X33</f>
        <v>0</v>
      </c>
      <c r="Y57" s="6">
        <f>'Comb 3 Comparison'!Y33</f>
        <v>0</v>
      </c>
      <c r="Z57" s="6">
        <f>'Comb 3 Comparison'!Z33</f>
        <v>0</v>
      </c>
      <c r="AA57" s="6">
        <f>'Comb 3 Comparison'!AA33</f>
        <v>0</v>
      </c>
      <c r="AB57" s="6">
        <f>'Comb 3 Comparison'!AB33</f>
        <v>0</v>
      </c>
      <c r="AC57" s="6">
        <f>'Comb 3 Comparison'!AC33</f>
        <v>0</v>
      </c>
      <c r="AD57" s="6">
        <f>'Comb 3 Comparison'!AD33</f>
        <v>0</v>
      </c>
      <c r="AE57" s="6">
        <f>'Comb 3 Comparison'!AE33</f>
        <v>0</v>
      </c>
      <c r="AF57" s="6">
        <f>'Comb 3 Comparison'!AF33</f>
        <v>0</v>
      </c>
      <c r="AG57" s="6">
        <f>'Comb 3 Comparison'!AG33</f>
        <v>0</v>
      </c>
      <c r="AH57" s="6">
        <f>'Comb 3 Comparison'!AH33</f>
        <v>0</v>
      </c>
      <c r="AI57" s="6">
        <f>'Comb 3 Comparison'!AI33</f>
        <v>0</v>
      </c>
      <c r="AJ57" s="6">
        <f>'Comb 3 Comparison'!AJ33</f>
        <v>0</v>
      </c>
      <c r="AK57" s="6">
        <f>'Comb 3 Comparison'!AK33</f>
        <v>0</v>
      </c>
      <c r="AL57" s="6">
        <f>'Comb 3 Comparison'!AL33</f>
        <v>0</v>
      </c>
      <c r="AM57" s="6">
        <f>'Comb 3 Comparison'!AM33</f>
        <v>0</v>
      </c>
      <c r="AN57" s="6">
        <f>'Comb 3 Comparison'!AN33</f>
        <v>0</v>
      </c>
      <c r="AO57" s="6">
        <f>'Comb 3 Comparison'!AO33</f>
        <v>0</v>
      </c>
      <c r="AP57" s="6">
        <f>'Comb 3 Comparison'!AP33</f>
        <v>0</v>
      </c>
    </row>
    <row r="58" spans="2:42" ht="30" customHeight="1" x14ac:dyDescent="0.4">
      <c r="B58" s="78" t="str">
        <f>"Comb 3 - "&amp;Hypotheses!$C$8 &amp;" annual loans over "&amp;Hypotheses!$C$7&amp;" yr + visualization over 40 yr"</f>
        <v>Comb 3 - 0 annual loans over  yr + visualization over 40 yr</v>
      </c>
      <c r="C58" s="78"/>
      <c r="D58" s="6">
        <f>'Comb 3 Comparison'!D34</f>
        <v>0</v>
      </c>
      <c r="E58" s="6">
        <f>'Comb 3 Comparison'!E34</f>
        <v>0</v>
      </c>
      <c r="F58" s="6">
        <f>'Comb 3 Comparison'!F34</f>
        <v>0</v>
      </c>
      <c r="G58" s="6">
        <f>'Comb 3 Comparison'!G34</f>
        <v>0</v>
      </c>
      <c r="H58" s="6">
        <f>'Comb 3 Comparison'!H34</f>
        <v>0</v>
      </c>
      <c r="I58" s="6">
        <f>'Comb 3 Comparison'!I34</f>
        <v>0</v>
      </c>
      <c r="J58" s="6">
        <f>'Comb 3 Comparison'!J34</f>
        <v>0</v>
      </c>
      <c r="K58" s="6">
        <f>'Comb 3 Comparison'!K34</f>
        <v>0</v>
      </c>
      <c r="L58" s="6">
        <f>'Comb 3 Comparison'!L34</f>
        <v>0</v>
      </c>
      <c r="M58" s="6">
        <f>'Comb 3 Comparison'!M34</f>
        <v>0</v>
      </c>
      <c r="N58" s="6">
        <f>'Comb 3 Comparison'!N34</f>
        <v>0</v>
      </c>
      <c r="O58" s="6">
        <f>'Comb 3 Comparison'!O34</f>
        <v>0</v>
      </c>
      <c r="P58" s="6">
        <f>'Comb 3 Comparison'!P34</f>
        <v>0</v>
      </c>
      <c r="Q58" s="6">
        <f>'Comb 3 Comparison'!Q34</f>
        <v>0</v>
      </c>
      <c r="R58" s="6">
        <f>'Comb 3 Comparison'!R34</f>
        <v>0</v>
      </c>
      <c r="S58" s="6">
        <f>'Comb 3 Comparison'!S34</f>
        <v>0</v>
      </c>
      <c r="T58" s="6">
        <f>'Comb 3 Comparison'!T34</f>
        <v>0</v>
      </c>
      <c r="U58" s="6">
        <f>'Comb 3 Comparison'!U34</f>
        <v>0</v>
      </c>
      <c r="V58" s="6">
        <f>'Comb 3 Comparison'!V34</f>
        <v>0</v>
      </c>
      <c r="W58" s="6">
        <f>'Comb 3 Comparison'!W34</f>
        <v>0</v>
      </c>
      <c r="X58" s="6">
        <f>'Comb 3 Comparison'!X34</f>
        <v>0</v>
      </c>
      <c r="Y58" s="6">
        <f>'Comb 3 Comparison'!Y34</f>
        <v>0</v>
      </c>
      <c r="Z58" s="6">
        <f>'Comb 3 Comparison'!Z34</f>
        <v>0</v>
      </c>
      <c r="AA58" s="6">
        <f>'Comb 3 Comparison'!AA34</f>
        <v>0</v>
      </c>
      <c r="AB58" s="6">
        <f>'Comb 3 Comparison'!AB34</f>
        <v>0</v>
      </c>
      <c r="AC58" s="6">
        <f>'Comb 3 Comparison'!AC34</f>
        <v>0</v>
      </c>
      <c r="AD58" s="6">
        <f>'Comb 3 Comparison'!AD34</f>
        <v>0</v>
      </c>
      <c r="AE58" s="6">
        <f>'Comb 3 Comparison'!AE34</f>
        <v>0</v>
      </c>
      <c r="AF58" s="6">
        <f>'Comb 3 Comparison'!AF34</f>
        <v>0</v>
      </c>
      <c r="AG58" s="6">
        <f>'Comb 3 Comparison'!AG34</f>
        <v>0</v>
      </c>
      <c r="AH58" s="6">
        <f>'Comb 3 Comparison'!AH34</f>
        <v>0</v>
      </c>
      <c r="AI58" s="6">
        <f>'Comb 3 Comparison'!AI34</f>
        <v>0</v>
      </c>
      <c r="AJ58" s="6">
        <f>'Comb 3 Comparison'!AJ34</f>
        <v>0</v>
      </c>
      <c r="AK58" s="6">
        <f>'Comb 3 Comparison'!AK34</f>
        <v>0</v>
      </c>
      <c r="AL58" s="6">
        <f>'Comb 3 Comparison'!AL34</f>
        <v>0</v>
      </c>
      <c r="AM58" s="6">
        <f>'Comb 3 Comparison'!AM34</f>
        <v>0</v>
      </c>
      <c r="AN58" s="6">
        <f>'Comb 3 Comparison'!AN34</f>
        <v>0</v>
      </c>
      <c r="AO58" s="6">
        <f>'Comb 3 Comparison'!AO34</f>
        <v>0</v>
      </c>
      <c r="AP58" s="6">
        <f>'Comb 3 Comparison'!AP34</f>
        <v>0</v>
      </c>
    </row>
    <row r="59" spans="2:42" ht="30" customHeight="1" x14ac:dyDescent="0.4">
      <c r="B59" s="78" t="s">
        <v>111</v>
      </c>
      <c r="C59" s="78"/>
      <c r="D59" s="6">
        <f>'Comb 3 Comparison'!D35</f>
        <v>0</v>
      </c>
      <c r="E59" s="6">
        <f>'Comb 3 Comparison'!E35</f>
        <v>0</v>
      </c>
      <c r="F59" s="6">
        <f>'Comb 3 Comparison'!F35</f>
        <v>0</v>
      </c>
      <c r="G59" s="6">
        <f>'Comb 3 Comparison'!G35</f>
        <v>0</v>
      </c>
      <c r="H59" s="6">
        <f>'Comb 3 Comparison'!H35</f>
        <v>0</v>
      </c>
      <c r="I59" s="6">
        <f>'Comb 3 Comparison'!I35</f>
        <v>0</v>
      </c>
      <c r="J59" s="6">
        <f>'Comb 3 Comparison'!J35</f>
        <v>0</v>
      </c>
      <c r="K59" s="6">
        <f>'Comb 3 Comparison'!K35</f>
        <v>0</v>
      </c>
      <c r="L59" s="6">
        <f>'Comb 3 Comparison'!L35</f>
        <v>0</v>
      </c>
      <c r="M59" s="6">
        <f>'Comb 3 Comparison'!M35</f>
        <v>0</v>
      </c>
      <c r="N59" s="6">
        <f>'Comb 3 Comparison'!N35</f>
        <v>0</v>
      </c>
      <c r="O59" s="6">
        <f>'Comb 3 Comparison'!O35</f>
        <v>0</v>
      </c>
      <c r="P59" s="6">
        <f>'Comb 3 Comparison'!P35</f>
        <v>0</v>
      </c>
      <c r="Q59" s="6">
        <f>'Comb 3 Comparison'!Q35</f>
        <v>0</v>
      </c>
      <c r="R59" s="6">
        <f>'Comb 3 Comparison'!R35</f>
        <v>0</v>
      </c>
      <c r="S59" s="6">
        <f>'Comb 3 Comparison'!S35</f>
        <v>0</v>
      </c>
      <c r="T59" s="6">
        <f>'Comb 3 Comparison'!T35</f>
        <v>0</v>
      </c>
      <c r="U59" s="6">
        <f>'Comb 3 Comparison'!U35</f>
        <v>0</v>
      </c>
      <c r="V59" s="6">
        <f>'Comb 3 Comparison'!V35</f>
        <v>0</v>
      </c>
      <c r="W59" s="6">
        <f>'Comb 3 Comparison'!W35</f>
        <v>0</v>
      </c>
      <c r="X59" s="6">
        <f>'Comb 3 Comparison'!X35</f>
        <v>0</v>
      </c>
      <c r="Y59" s="6">
        <f>'Comb 3 Comparison'!Y35</f>
        <v>0</v>
      </c>
      <c r="Z59" s="6">
        <f>'Comb 3 Comparison'!Z35</f>
        <v>0</v>
      </c>
      <c r="AA59" s="6">
        <f>'Comb 3 Comparison'!AA35</f>
        <v>0</v>
      </c>
      <c r="AB59" s="6">
        <f>'Comb 3 Comparison'!AB35</f>
        <v>0</v>
      </c>
      <c r="AC59" s="6">
        <f>'Comb 3 Comparison'!AC35</f>
        <v>0</v>
      </c>
      <c r="AD59" s="6">
        <f>'Comb 3 Comparison'!AD35</f>
        <v>0</v>
      </c>
      <c r="AE59" s="6">
        <f>'Comb 3 Comparison'!AE35</f>
        <v>0</v>
      </c>
      <c r="AF59" s="6">
        <f>'Comb 3 Comparison'!AF35</f>
        <v>0</v>
      </c>
      <c r="AG59" s="6">
        <f>'Comb 3 Comparison'!AG35</f>
        <v>0</v>
      </c>
      <c r="AH59" s="6">
        <f>'Comb 3 Comparison'!AH35</f>
        <v>0</v>
      </c>
      <c r="AI59" s="6">
        <f>'Comb 3 Comparison'!AI35</f>
        <v>0</v>
      </c>
      <c r="AJ59" s="6">
        <f>'Comb 3 Comparison'!AJ35</f>
        <v>0</v>
      </c>
      <c r="AK59" s="6">
        <f>'Comb 3 Comparison'!AK35</f>
        <v>0</v>
      </c>
      <c r="AL59" s="6">
        <f>'Comb 3 Comparison'!AL35</f>
        <v>0</v>
      </c>
      <c r="AM59" s="6">
        <f>'Comb 3 Comparison'!AM35</f>
        <v>0</v>
      </c>
      <c r="AN59" s="6">
        <f>'Comb 3 Comparison'!AN35</f>
        <v>0</v>
      </c>
      <c r="AO59" s="6">
        <f>'Comb 3 Comparison'!AO35</f>
        <v>0</v>
      </c>
      <c r="AP59" s="6">
        <f>'Comb 3 Comparison'!AP35</f>
        <v>0</v>
      </c>
    </row>
    <row r="60" spans="2:42" x14ac:dyDescent="0.4">
      <c r="B60" s="44"/>
      <c r="C60" s="44"/>
    </row>
    <row r="61" spans="2:42" x14ac:dyDescent="0.4">
      <c r="B61" s="79" t="s">
        <v>89</v>
      </c>
      <c r="C61" s="79"/>
    </row>
    <row r="62" spans="2:42" ht="30.75" customHeight="1" x14ac:dyDescent="0.4">
      <c r="B62" s="78" t="str">
        <f>"Comb 3 - 1 complete loan over "&amp;Hypotheses!$C$7&amp;" yr + 20 yr after"</f>
        <v>Comb 3 - 1 complete loan over  yr + 20 yr after</v>
      </c>
      <c r="C62" s="78"/>
      <c r="D62" s="6">
        <f>D57</f>
        <v>0</v>
      </c>
      <c r="E62" s="6">
        <f t="shared" ref="E62:AP62" si="9">D62+E57</f>
        <v>0</v>
      </c>
      <c r="F62" s="6">
        <f t="shared" si="9"/>
        <v>0</v>
      </c>
      <c r="G62" s="6">
        <f t="shared" si="9"/>
        <v>0</v>
      </c>
      <c r="H62" s="6">
        <f t="shared" si="9"/>
        <v>0</v>
      </c>
      <c r="I62" s="6">
        <f t="shared" si="9"/>
        <v>0</v>
      </c>
      <c r="J62" s="6">
        <f t="shared" si="9"/>
        <v>0</v>
      </c>
      <c r="K62" s="6">
        <f t="shared" si="9"/>
        <v>0</v>
      </c>
      <c r="L62" s="6">
        <f t="shared" si="9"/>
        <v>0</v>
      </c>
      <c r="M62" s="6">
        <f t="shared" si="9"/>
        <v>0</v>
      </c>
      <c r="N62" s="6">
        <f t="shared" si="9"/>
        <v>0</v>
      </c>
      <c r="O62" s="6">
        <f t="shared" si="9"/>
        <v>0</v>
      </c>
      <c r="P62" s="6">
        <f t="shared" si="9"/>
        <v>0</v>
      </c>
      <c r="Q62" s="6">
        <f t="shared" si="9"/>
        <v>0</v>
      </c>
      <c r="R62" s="6">
        <f t="shared" si="9"/>
        <v>0</v>
      </c>
      <c r="S62" s="6">
        <f t="shared" si="9"/>
        <v>0</v>
      </c>
      <c r="T62" s="6">
        <f t="shared" si="9"/>
        <v>0</v>
      </c>
      <c r="U62" s="6">
        <f t="shared" si="9"/>
        <v>0</v>
      </c>
      <c r="V62" s="6">
        <f t="shared" si="9"/>
        <v>0</v>
      </c>
      <c r="W62" s="6">
        <f t="shared" si="9"/>
        <v>0</v>
      </c>
      <c r="X62" s="6">
        <f t="shared" si="9"/>
        <v>0</v>
      </c>
      <c r="Y62" s="6">
        <f t="shared" si="9"/>
        <v>0</v>
      </c>
      <c r="Z62" s="6">
        <f t="shared" si="9"/>
        <v>0</v>
      </c>
      <c r="AA62" s="6">
        <f t="shared" si="9"/>
        <v>0</v>
      </c>
      <c r="AB62" s="6">
        <f t="shared" si="9"/>
        <v>0</v>
      </c>
      <c r="AC62" s="6">
        <f t="shared" si="9"/>
        <v>0</v>
      </c>
      <c r="AD62" s="6">
        <f t="shared" si="9"/>
        <v>0</v>
      </c>
      <c r="AE62" s="6">
        <f t="shared" si="9"/>
        <v>0</v>
      </c>
      <c r="AF62" s="6">
        <f t="shared" si="9"/>
        <v>0</v>
      </c>
      <c r="AG62" s="6">
        <f t="shared" si="9"/>
        <v>0</v>
      </c>
      <c r="AH62" s="6">
        <f t="shared" si="9"/>
        <v>0</v>
      </c>
      <c r="AI62" s="6">
        <f t="shared" si="9"/>
        <v>0</v>
      </c>
      <c r="AJ62" s="6">
        <f t="shared" si="9"/>
        <v>0</v>
      </c>
      <c r="AK62" s="6">
        <f t="shared" si="9"/>
        <v>0</v>
      </c>
      <c r="AL62" s="6">
        <f t="shared" si="9"/>
        <v>0</v>
      </c>
      <c r="AM62" s="6">
        <f t="shared" si="9"/>
        <v>0</v>
      </c>
      <c r="AN62" s="6">
        <f t="shared" si="9"/>
        <v>0</v>
      </c>
      <c r="AO62" s="6">
        <f t="shared" si="9"/>
        <v>0</v>
      </c>
      <c r="AP62" s="6">
        <f t="shared" si="9"/>
        <v>0</v>
      </c>
    </row>
    <row r="63" spans="2:42" ht="30.75" customHeight="1" x14ac:dyDescent="0.4">
      <c r="B63" s="78" t="str">
        <f>"Comb 3 - "&amp;Hypotheses!$C$8 &amp;" annual loans over "&amp;Hypotheses!$C$7&amp;" yr + visualization over 40 yr"</f>
        <v>Comb 3 - 0 annual loans over  yr + visualization over 40 yr</v>
      </c>
      <c r="C63" s="78"/>
      <c r="D63" s="6">
        <f>D58</f>
        <v>0</v>
      </c>
      <c r="E63" s="6">
        <f t="shared" ref="E63:AP63" si="10">D63+E58</f>
        <v>0</v>
      </c>
      <c r="F63" s="6">
        <f t="shared" si="10"/>
        <v>0</v>
      </c>
      <c r="G63" s="6">
        <f t="shared" si="10"/>
        <v>0</v>
      </c>
      <c r="H63" s="6">
        <f t="shared" si="10"/>
        <v>0</v>
      </c>
      <c r="I63" s="6">
        <f t="shared" si="10"/>
        <v>0</v>
      </c>
      <c r="J63" s="6">
        <f t="shared" si="10"/>
        <v>0</v>
      </c>
      <c r="K63" s="6">
        <f t="shared" si="10"/>
        <v>0</v>
      </c>
      <c r="L63" s="6">
        <f t="shared" si="10"/>
        <v>0</v>
      </c>
      <c r="M63" s="6">
        <f t="shared" si="10"/>
        <v>0</v>
      </c>
      <c r="N63" s="6">
        <f t="shared" si="10"/>
        <v>0</v>
      </c>
      <c r="O63" s="6">
        <f t="shared" si="10"/>
        <v>0</v>
      </c>
      <c r="P63" s="6">
        <f t="shared" si="10"/>
        <v>0</v>
      </c>
      <c r="Q63" s="6">
        <f t="shared" si="10"/>
        <v>0</v>
      </c>
      <c r="R63" s="6">
        <f t="shared" si="10"/>
        <v>0</v>
      </c>
      <c r="S63" s="6">
        <f t="shared" si="10"/>
        <v>0</v>
      </c>
      <c r="T63" s="6">
        <f t="shared" si="10"/>
        <v>0</v>
      </c>
      <c r="U63" s="6">
        <f t="shared" si="10"/>
        <v>0</v>
      </c>
      <c r="V63" s="6">
        <f t="shared" si="10"/>
        <v>0</v>
      </c>
      <c r="W63" s="6">
        <f t="shared" si="10"/>
        <v>0</v>
      </c>
      <c r="X63" s="6">
        <f t="shared" si="10"/>
        <v>0</v>
      </c>
      <c r="Y63" s="6">
        <f t="shared" si="10"/>
        <v>0</v>
      </c>
      <c r="Z63" s="6">
        <f t="shared" si="10"/>
        <v>0</v>
      </c>
      <c r="AA63" s="6">
        <f t="shared" si="10"/>
        <v>0</v>
      </c>
      <c r="AB63" s="6">
        <f t="shared" si="10"/>
        <v>0</v>
      </c>
      <c r="AC63" s="6">
        <f t="shared" si="10"/>
        <v>0</v>
      </c>
      <c r="AD63" s="6">
        <f t="shared" si="10"/>
        <v>0</v>
      </c>
      <c r="AE63" s="6">
        <f t="shared" si="10"/>
        <v>0</v>
      </c>
      <c r="AF63" s="6">
        <f t="shared" si="10"/>
        <v>0</v>
      </c>
      <c r="AG63" s="6">
        <f t="shared" si="10"/>
        <v>0</v>
      </c>
      <c r="AH63" s="6">
        <f t="shared" si="10"/>
        <v>0</v>
      </c>
      <c r="AI63" s="6">
        <f t="shared" si="10"/>
        <v>0</v>
      </c>
      <c r="AJ63" s="6">
        <f t="shared" si="10"/>
        <v>0</v>
      </c>
      <c r="AK63" s="6">
        <f t="shared" si="10"/>
        <v>0</v>
      </c>
      <c r="AL63" s="6">
        <f t="shared" si="10"/>
        <v>0</v>
      </c>
      <c r="AM63" s="6">
        <f t="shared" si="10"/>
        <v>0</v>
      </c>
      <c r="AN63" s="6">
        <f t="shared" si="10"/>
        <v>0</v>
      </c>
      <c r="AO63" s="6">
        <f t="shared" si="10"/>
        <v>0</v>
      </c>
      <c r="AP63" s="6">
        <f t="shared" si="10"/>
        <v>0</v>
      </c>
    </row>
    <row r="64" spans="2:42" ht="30.75" customHeight="1" x14ac:dyDescent="0.4">
      <c r="B64" s="78" t="s">
        <v>111</v>
      </c>
      <c r="C64" s="78"/>
      <c r="D64" s="6">
        <f>D59</f>
        <v>0</v>
      </c>
      <c r="E64" s="6">
        <f t="shared" ref="E64:AP64" si="11">D64+E59</f>
        <v>0</v>
      </c>
      <c r="F64" s="6">
        <f t="shared" si="11"/>
        <v>0</v>
      </c>
      <c r="G64" s="6">
        <f t="shared" si="11"/>
        <v>0</v>
      </c>
      <c r="H64" s="6">
        <f t="shared" si="11"/>
        <v>0</v>
      </c>
      <c r="I64" s="6">
        <f t="shared" si="11"/>
        <v>0</v>
      </c>
      <c r="J64" s="6">
        <f t="shared" si="11"/>
        <v>0</v>
      </c>
      <c r="K64" s="6">
        <f t="shared" si="11"/>
        <v>0</v>
      </c>
      <c r="L64" s="6">
        <f t="shared" si="11"/>
        <v>0</v>
      </c>
      <c r="M64" s="6">
        <f t="shared" si="11"/>
        <v>0</v>
      </c>
      <c r="N64" s="6">
        <f t="shared" si="11"/>
        <v>0</v>
      </c>
      <c r="O64" s="6">
        <f t="shared" si="11"/>
        <v>0</v>
      </c>
      <c r="P64" s="6">
        <f t="shared" si="11"/>
        <v>0</v>
      </c>
      <c r="Q64" s="6">
        <f t="shared" si="11"/>
        <v>0</v>
      </c>
      <c r="R64" s="6">
        <f t="shared" si="11"/>
        <v>0</v>
      </c>
      <c r="S64" s="6">
        <f t="shared" si="11"/>
        <v>0</v>
      </c>
      <c r="T64" s="6">
        <f t="shared" si="11"/>
        <v>0</v>
      </c>
      <c r="U64" s="6">
        <f t="shared" si="11"/>
        <v>0</v>
      </c>
      <c r="V64" s="6">
        <f t="shared" si="11"/>
        <v>0</v>
      </c>
      <c r="W64" s="6">
        <f t="shared" si="11"/>
        <v>0</v>
      </c>
      <c r="X64" s="6">
        <f t="shared" si="11"/>
        <v>0</v>
      </c>
      <c r="Y64" s="6">
        <f t="shared" si="11"/>
        <v>0</v>
      </c>
      <c r="Z64" s="6">
        <f t="shared" si="11"/>
        <v>0</v>
      </c>
      <c r="AA64" s="6">
        <f t="shared" si="11"/>
        <v>0</v>
      </c>
      <c r="AB64" s="6">
        <f t="shared" si="11"/>
        <v>0</v>
      </c>
      <c r="AC64" s="6">
        <f t="shared" si="11"/>
        <v>0</v>
      </c>
      <c r="AD64" s="6">
        <f t="shared" si="11"/>
        <v>0</v>
      </c>
      <c r="AE64" s="6">
        <f t="shared" si="11"/>
        <v>0</v>
      </c>
      <c r="AF64" s="6">
        <f t="shared" si="11"/>
        <v>0</v>
      </c>
      <c r="AG64" s="6">
        <f t="shared" si="11"/>
        <v>0</v>
      </c>
      <c r="AH64" s="6">
        <f t="shared" si="11"/>
        <v>0</v>
      </c>
      <c r="AI64" s="6">
        <f t="shared" si="11"/>
        <v>0</v>
      </c>
      <c r="AJ64" s="6">
        <f t="shared" si="11"/>
        <v>0</v>
      </c>
      <c r="AK64" s="6">
        <f t="shared" si="11"/>
        <v>0</v>
      </c>
      <c r="AL64" s="6">
        <f t="shared" si="11"/>
        <v>0</v>
      </c>
      <c r="AM64" s="6">
        <f t="shared" si="11"/>
        <v>0</v>
      </c>
      <c r="AN64" s="6">
        <f t="shared" si="11"/>
        <v>0</v>
      </c>
      <c r="AO64" s="6">
        <f t="shared" si="11"/>
        <v>0</v>
      </c>
      <c r="AP64" s="6">
        <f t="shared" si="11"/>
        <v>0</v>
      </c>
    </row>
    <row r="65" spans="2:3" x14ac:dyDescent="0.4">
      <c r="B65" s="43"/>
      <c r="C65" s="43"/>
    </row>
  </sheetData>
  <mergeCells count="87">
    <mergeCell ref="AB9:AB10"/>
    <mergeCell ref="AC9:AC10"/>
    <mergeCell ref="AD9:AD10"/>
    <mergeCell ref="AE9:AE10"/>
    <mergeCell ref="AF9:AF10"/>
    <mergeCell ref="AE24:AE25"/>
    <mergeCell ref="AF24:AF25"/>
    <mergeCell ref="AE26:AE27"/>
    <mergeCell ref="AF26:AF27"/>
    <mergeCell ref="AD5:AD8"/>
    <mergeCell ref="AE5:AE8"/>
    <mergeCell ref="AF5:AF8"/>
    <mergeCell ref="AE20:AE23"/>
    <mergeCell ref="AF20:AF23"/>
    <mergeCell ref="B47:C47"/>
    <mergeCell ref="B48:C48"/>
    <mergeCell ref="B35:C35"/>
    <mergeCell ref="AB11:AB12"/>
    <mergeCell ref="AD20:AD23"/>
    <mergeCell ref="AB26:AB27"/>
    <mergeCell ref="AC26:AC27"/>
    <mergeCell ref="AD26:AD27"/>
    <mergeCell ref="AB24:AB25"/>
    <mergeCell ref="AC24:AC25"/>
    <mergeCell ref="AD24:AD25"/>
    <mergeCell ref="AH11:AH12"/>
    <mergeCell ref="AJ20:AJ23"/>
    <mergeCell ref="AH26:AH27"/>
    <mergeCell ref="AI26:AI27"/>
    <mergeCell ref="AH24:AH25"/>
    <mergeCell ref="AI24:AI25"/>
    <mergeCell ref="AJ24:AJ25"/>
    <mergeCell ref="AK5:AK8"/>
    <mergeCell ref="AL5:AL8"/>
    <mergeCell ref="AH9:AH10"/>
    <mergeCell ref="AI9:AI10"/>
    <mergeCell ref="AJ9:AJ10"/>
    <mergeCell ref="AK9:AK10"/>
    <mergeCell ref="AL9:AL10"/>
    <mergeCell ref="AJ5:AJ8"/>
    <mergeCell ref="AK24:AK25"/>
    <mergeCell ref="AL24:AL25"/>
    <mergeCell ref="B61:C61"/>
    <mergeCell ref="B62:C62"/>
    <mergeCell ref="B63:C63"/>
    <mergeCell ref="B53:C53"/>
    <mergeCell ref="B36:C36"/>
    <mergeCell ref="B37:C37"/>
    <mergeCell ref="B39:C39"/>
    <mergeCell ref="B40:C40"/>
    <mergeCell ref="B41:C41"/>
    <mergeCell ref="B42:C42"/>
    <mergeCell ref="B50:C50"/>
    <mergeCell ref="B51:C51"/>
    <mergeCell ref="B52:C52"/>
    <mergeCell ref="B46:C46"/>
    <mergeCell ref="B64:C64"/>
    <mergeCell ref="AP5:AP8"/>
    <mergeCell ref="AN11:AN12"/>
    <mergeCell ref="AP20:AP23"/>
    <mergeCell ref="AN26:AN27"/>
    <mergeCell ref="AJ26:AJ27"/>
    <mergeCell ref="AK26:AK27"/>
    <mergeCell ref="AL26:AL27"/>
    <mergeCell ref="B57:C57"/>
    <mergeCell ref="B58:C58"/>
    <mergeCell ref="B59:C59"/>
    <mergeCell ref="AK20:AK23"/>
    <mergeCell ref="AL20:AL23"/>
    <mergeCell ref="AN24:AN25"/>
    <mergeCell ref="AO24:AO25"/>
    <mergeCell ref="AP24:AP25"/>
    <mergeCell ref="AR5:AR8"/>
    <mergeCell ref="AN9:AN10"/>
    <mergeCell ref="AO9:AO10"/>
    <mergeCell ref="AP9:AP10"/>
    <mergeCell ref="AQ9:AQ10"/>
    <mergeCell ref="AR9:AR10"/>
    <mergeCell ref="AQ5:AQ8"/>
    <mergeCell ref="AR20:AR23"/>
    <mergeCell ref="AQ20:AQ23"/>
    <mergeCell ref="AQ24:AQ25"/>
    <mergeCell ref="AR24:AR25"/>
    <mergeCell ref="AO26:AO27"/>
    <mergeCell ref="AP26:AP27"/>
    <mergeCell ref="AQ26:AQ27"/>
    <mergeCell ref="AR26:AR27"/>
  </mergeCells>
  <conditionalFormatting sqref="AD24:AE25">
    <cfRule type="colorScale" priority="49">
      <colorScale>
        <cfvo type="min"/>
        <cfvo type="percentile" val="50"/>
        <cfvo type="max"/>
        <color rgb="FF63BE7B"/>
        <color rgb="FFFFEB84"/>
        <color rgb="FFF8696B"/>
      </colorScale>
    </cfRule>
  </conditionalFormatting>
  <conditionalFormatting sqref="AD26:AE27">
    <cfRule type="colorScale" priority="48">
      <colorScale>
        <cfvo type="min"/>
        <cfvo type="percentile" val="50"/>
        <cfvo type="max"/>
        <color rgb="FF63BE7B"/>
        <color rgb="FFFFEB84"/>
        <color rgb="FFF8696B"/>
      </colorScale>
    </cfRule>
  </conditionalFormatting>
  <conditionalFormatting sqref="AD9:AF10">
    <cfRule type="colorScale" priority="54">
      <colorScale>
        <cfvo type="min"/>
        <cfvo type="percentile" val="50"/>
        <cfvo type="max"/>
        <color rgb="FF63BE7B"/>
        <color rgb="FFFFEB84"/>
        <color rgb="FFF8696B"/>
      </colorScale>
    </cfRule>
  </conditionalFormatting>
  <conditionalFormatting sqref="AD11:AF11">
    <cfRule type="colorScale" priority="53">
      <colorScale>
        <cfvo type="min"/>
        <cfvo type="percentile" val="50"/>
        <cfvo type="max"/>
        <color rgb="FF63BE7B"/>
        <color rgb="FFFFEB84"/>
        <color rgb="FFF8696B"/>
      </colorScale>
    </cfRule>
  </conditionalFormatting>
  <conditionalFormatting sqref="AD12:AF12">
    <cfRule type="colorScale" priority="52">
      <colorScale>
        <cfvo type="min"/>
        <cfvo type="percentile" val="50"/>
        <cfvo type="max"/>
        <color rgb="FF63BE7B"/>
        <color rgb="FFFFEB84"/>
        <color rgb="FFF8696B"/>
      </colorScale>
    </cfRule>
  </conditionalFormatting>
  <conditionalFormatting sqref="AJ24:AK25">
    <cfRule type="colorScale" priority="33">
      <colorScale>
        <cfvo type="min"/>
        <cfvo type="percentile" val="50"/>
        <cfvo type="max"/>
        <color rgb="FF63BE7B"/>
        <color rgb="FFFFEB84"/>
        <color rgb="FFF8696B"/>
      </colorScale>
    </cfRule>
  </conditionalFormatting>
  <conditionalFormatting sqref="AJ26:AK27">
    <cfRule type="colorScale" priority="32">
      <colorScale>
        <cfvo type="min"/>
        <cfvo type="percentile" val="50"/>
        <cfvo type="max"/>
        <color rgb="FF63BE7B"/>
        <color rgb="FFFFEB84"/>
        <color rgb="FFF8696B"/>
      </colorScale>
    </cfRule>
  </conditionalFormatting>
  <conditionalFormatting sqref="AJ9:AL10">
    <cfRule type="colorScale" priority="38">
      <colorScale>
        <cfvo type="min"/>
        <cfvo type="percentile" val="50"/>
        <cfvo type="max"/>
        <color rgb="FF63BE7B"/>
        <color rgb="FFFFEB84"/>
        <color rgb="FFF8696B"/>
      </colorScale>
    </cfRule>
  </conditionalFormatting>
  <conditionalFormatting sqref="AJ11:AL11">
    <cfRule type="colorScale" priority="37">
      <colorScale>
        <cfvo type="min"/>
        <cfvo type="percentile" val="50"/>
        <cfvo type="max"/>
        <color rgb="FF63BE7B"/>
        <color rgb="FFFFEB84"/>
        <color rgb="FFF8696B"/>
      </colorScale>
    </cfRule>
  </conditionalFormatting>
  <conditionalFormatting sqref="AJ12:AL12">
    <cfRule type="colorScale" priority="36">
      <colorScale>
        <cfvo type="min"/>
        <cfvo type="percentile" val="50"/>
        <cfvo type="max"/>
        <color rgb="FF63BE7B"/>
        <color rgb="FFFFEB84"/>
        <color rgb="FFF8696B"/>
      </colorScale>
    </cfRule>
  </conditionalFormatting>
  <conditionalFormatting sqref="AP24:AQ25">
    <cfRule type="colorScale" priority="17">
      <colorScale>
        <cfvo type="min"/>
        <cfvo type="percentile" val="50"/>
        <cfvo type="max"/>
        <color rgb="FF63BE7B"/>
        <color rgb="FFFFEB84"/>
        <color rgb="FFF8696B"/>
      </colorScale>
    </cfRule>
  </conditionalFormatting>
  <conditionalFormatting sqref="AP26:AQ27">
    <cfRule type="colorScale" priority="16">
      <colorScale>
        <cfvo type="min"/>
        <cfvo type="percentile" val="50"/>
        <cfvo type="max"/>
        <color rgb="FF63BE7B"/>
        <color rgb="FFFFEB84"/>
        <color rgb="FFF8696B"/>
      </colorScale>
    </cfRule>
  </conditionalFormatting>
  <conditionalFormatting sqref="AP9:AR10">
    <cfRule type="colorScale" priority="8">
      <colorScale>
        <cfvo type="min"/>
        <cfvo type="percentile" val="50"/>
        <cfvo type="max"/>
        <color rgb="FF63BE7B"/>
        <color rgb="FFFFEB84"/>
        <color rgb="FFF8696B"/>
      </colorScale>
    </cfRule>
  </conditionalFormatting>
  <conditionalFormatting sqref="AP11:AR11">
    <cfRule type="colorScale" priority="7">
      <colorScale>
        <cfvo type="min"/>
        <cfvo type="percentile" val="50"/>
        <cfvo type="max"/>
        <color rgb="FF63BE7B"/>
        <color rgb="FFFFEB84"/>
        <color rgb="FFF8696B"/>
      </colorScale>
    </cfRule>
  </conditionalFormatting>
  <conditionalFormatting sqref="AP12:AR12">
    <cfRule type="colorScale" priority="6">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57" id="{9C2285EF-127D-4E1C-800F-E8591DA2045C}">
            <x14:iconSet iconSet="3Arrows" custom="1">
              <x14:cfvo type="percent">
                <xm:f>0</xm:f>
              </x14:cfvo>
              <x14:cfvo type="percent">
                <xm:f>33</xm:f>
              </x14:cfvo>
              <x14:cfvo type="percent">
                <xm:f>67</xm:f>
              </x14:cfvo>
              <x14:cfIcon iconSet="3Arrows" iconId="2"/>
              <x14:cfIcon iconSet="3Arrows" iconId="1"/>
              <x14:cfIcon iconSet="3Arrows" iconId="0"/>
            </x14:iconSet>
          </x14:cfRule>
          <xm:sqref>AD24:AE25</xm:sqref>
        </x14:conditionalFormatting>
        <x14:conditionalFormatting xmlns:xm="http://schemas.microsoft.com/office/excel/2006/main">
          <x14:cfRule type="iconSet" priority="56" id="{365A14D3-392D-41CB-8FBC-0E28DD71C4EF}">
            <x14:iconSet iconSet="3Arrows" custom="1">
              <x14:cfvo type="percent">
                <xm:f>0</xm:f>
              </x14:cfvo>
              <x14:cfvo type="percent">
                <xm:f>33</xm:f>
              </x14:cfvo>
              <x14:cfvo type="percent">
                <xm:f>67</xm:f>
              </x14:cfvo>
              <x14:cfIcon iconSet="3Arrows" iconId="2"/>
              <x14:cfIcon iconSet="3Arrows" iconId="1"/>
              <x14:cfIcon iconSet="3Arrows" iconId="0"/>
            </x14:iconSet>
          </x14:cfRule>
          <xm:sqref>AD26:AE27</xm:sqref>
        </x14:conditionalFormatting>
        <x14:conditionalFormatting xmlns:xm="http://schemas.microsoft.com/office/excel/2006/main">
          <x14:cfRule type="iconSet" priority="55" id="{A8222D32-5B30-41F3-A0C4-990409C6EE64}">
            <x14:iconSet iconSet="3Arrows" custom="1">
              <x14:cfvo type="percent">
                <xm:f>0</xm:f>
              </x14:cfvo>
              <x14:cfvo type="percent">
                <xm:f>33</xm:f>
              </x14:cfvo>
              <x14:cfvo type="percent">
                <xm:f>67</xm:f>
              </x14:cfvo>
              <x14:cfIcon iconSet="3Arrows" iconId="2"/>
              <x14:cfIcon iconSet="3Arrows" iconId="1"/>
              <x14:cfIcon iconSet="3Arrows" iconId="0"/>
            </x14:iconSet>
          </x14:cfRule>
          <xm:sqref>AD9:AF10</xm:sqref>
        </x14:conditionalFormatting>
        <x14:conditionalFormatting xmlns:xm="http://schemas.microsoft.com/office/excel/2006/main">
          <x14:cfRule type="iconSet" priority="50" id="{EBCE2076-BB9A-4D47-B455-23981ABD852C}">
            <x14:iconSet iconSet="3Arrows" custom="1">
              <x14:cfvo type="percent">
                <xm:f>0</xm:f>
              </x14:cfvo>
              <x14:cfvo type="percent">
                <xm:f>33</xm:f>
              </x14:cfvo>
              <x14:cfvo type="percent">
                <xm:f>67</xm:f>
              </x14:cfvo>
              <x14:cfIcon iconSet="3Arrows" iconId="2"/>
              <x14:cfIcon iconSet="3Arrows" iconId="1"/>
              <x14:cfIcon iconSet="3Arrows" iconId="0"/>
            </x14:iconSet>
          </x14:cfRule>
          <xm:sqref>AD11:AF11</xm:sqref>
        </x14:conditionalFormatting>
        <x14:conditionalFormatting xmlns:xm="http://schemas.microsoft.com/office/excel/2006/main">
          <x14:cfRule type="iconSet" priority="51" id="{BE2D59DB-6EBC-4904-A991-4B8E59F2AC84}">
            <x14:iconSet iconSet="3Arrows" custom="1">
              <x14:cfvo type="percent">
                <xm:f>0</xm:f>
              </x14:cfvo>
              <x14:cfvo type="percent">
                <xm:f>33</xm:f>
              </x14:cfvo>
              <x14:cfvo type="percent">
                <xm:f>67</xm:f>
              </x14:cfvo>
              <x14:cfIcon iconSet="3Arrows" iconId="2"/>
              <x14:cfIcon iconSet="3Arrows" iconId="1"/>
              <x14:cfIcon iconSet="3Arrows" iconId="0"/>
            </x14:iconSet>
          </x14:cfRule>
          <xm:sqref>AD12:AF12</xm:sqref>
        </x14:conditionalFormatting>
        <x14:conditionalFormatting xmlns:xm="http://schemas.microsoft.com/office/excel/2006/main">
          <x14:cfRule type="iconSet" priority="47" id="{29C67AC9-9890-469C-91F5-4ABA660FA53E}">
            <x14:iconSet iconSet="3Arrows" custom="1">
              <x14:cfvo type="percent">
                <xm:f>0</xm:f>
              </x14:cfvo>
              <x14:cfvo type="percent">
                <xm:f>33</xm:f>
              </x14:cfvo>
              <x14:cfvo type="percent">
                <xm:f>67</xm:f>
              </x14:cfvo>
              <x14:cfIcon iconSet="3Arrows" iconId="2"/>
              <x14:cfIcon iconSet="3Arrows" iconId="1"/>
              <x14:cfIcon iconSet="3Arrows" iconId="0"/>
            </x14:iconSet>
          </x14:cfRule>
          <xm:sqref>AD28:AE28</xm:sqref>
        </x14:conditionalFormatting>
        <x14:conditionalFormatting xmlns:xm="http://schemas.microsoft.com/office/excel/2006/main">
          <x14:cfRule type="iconSet" priority="46" id="{31E44C5F-6334-400D-9819-60A55CF99DD2}">
            <x14:iconSet iconSet="3Arrows" custom="1">
              <x14:cfvo type="percent">
                <xm:f>0</xm:f>
              </x14:cfvo>
              <x14:cfvo type="percent">
                <xm:f>33</xm:f>
              </x14:cfvo>
              <x14:cfvo type="percent">
                <xm:f>67</xm:f>
              </x14:cfvo>
              <x14:cfIcon iconSet="3Arrows" iconId="2"/>
              <x14:cfIcon iconSet="3Arrows" iconId="1"/>
              <x14:cfIcon iconSet="3Arrows" iconId="0"/>
            </x14:iconSet>
          </x14:cfRule>
          <xm:sqref>AD29:AE29</xm:sqref>
        </x14:conditionalFormatting>
        <x14:conditionalFormatting xmlns:xm="http://schemas.microsoft.com/office/excel/2006/main">
          <x14:cfRule type="iconSet" priority="45" id="{FB48692A-43B7-4997-A820-FF64231369B7}">
            <x14:iconSet iconSet="3Arrows" custom="1">
              <x14:cfvo type="percent">
                <xm:f>0</xm:f>
              </x14:cfvo>
              <x14:cfvo type="percent">
                <xm:f>33</xm:f>
              </x14:cfvo>
              <x14:cfvo type="percent">
                <xm:f>67</xm:f>
              </x14:cfvo>
              <x14:cfIcon iconSet="3Arrows" iconId="2"/>
              <x14:cfIcon iconSet="3Arrows" iconId="1"/>
              <x14:cfIcon iconSet="3Arrows" iconId="0"/>
            </x14:iconSet>
          </x14:cfRule>
          <xm:sqref>AD30:AE30</xm:sqref>
        </x14:conditionalFormatting>
        <x14:conditionalFormatting xmlns:xm="http://schemas.microsoft.com/office/excel/2006/main">
          <x14:cfRule type="iconSet" priority="44" id="{96CC49FB-6A13-4524-A1D3-340694272B35}">
            <x14:iconSet iconSet="3Arrows" custom="1">
              <x14:cfvo type="percent">
                <xm:f>0</xm:f>
              </x14:cfvo>
              <x14:cfvo type="percent">
                <xm:f>33</xm:f>
              </x14:cfvo>
              <x14:cfvo type="percent">
                <xm:f>67</xm:f>
              </x14:cfvo>
              <x14:cfIcon iconSet="3Arrows" iconId="2"/>
              <x14:cfIcon iconSet="3Arrows" iconId="1"/>
              <x14:cfIcon iconSet="3Arrows" iconId="0"/>
            </x14:iconSet>
          </x14:cfRule>
          <xm:sqref>AD13:AF13</xm:sqref>
        </x14:conditionalFormatting>
        <x14:conditionalFormatting xmlns:xm="http://schemas.microsoft.com/office/excel/2006/main">
          <x14:cfRule type="iconSet" priority="43" id="{18B47BD7-ED6D-4064-ACBF-CE1EBE2B6067}">
            <x14:iconSet iconSet="3Arrows" custom="1">
              <x14:cfvo type="percent">
                <xm:f>0</xm:f>
              </x14:cfvo>
              <x14:cfvo type="percent">
                <xm:f>33</xm:f>
              </x14:cfvo>
              <x14:cfvo type="percent">
                <xm:f>67</xm:f>
              </x14:cfvo>
              <x14:cfIcon iconSet="3Arrows" iconId="2"/>
              <x14:cfIcon iconSet="3Arrows" iconId="1"/>
              <x14:cfIcon iconSet="3Arrows" iconId="0"/>
            </x14:iconSet>
          </x14:cfRule>
          <xm:sqref>AD14:AF14</xm:sqref>
        </x14:conditionalFormatting>
        <x14:conditionalFormatting xmlns:xm="http://schemas.microsoft.com/office/excel/2006/main">
          <x14:cfRule type="iconSet" priority="42" id="{ED88CBD4-2F83-40DB-8E4A-0260B0013D32}">
            <x14:iconSet iconSet="3Arrows" custom="1">
              <x14:cfvo type="percent">
                <xm:f>0</xm:f>
              </x14:cfvo>
              <x14:cfvo type="percent">
                <xm:f>33</xm:f>
              </x14:cfvo>
              <x14:cfvo type="percent">
                <xm:f>67</xm:f>
              </x14:cfvo>
              <x14:cfIcon iconSet="3Arrows" iconId="2"/>
              <x14:cfIcon iconSet="3Arrows" iconId="1"/>
              <x14:cfIcon iconSet="3Arrows" iconId="0"/>
            </x14:iconSet>
          </x14:cfRule>
          <xm:sqref>AD15:AF15</xm:sqref>
        </x14:conditionalFormatting>
        <x14:conditionalFormatting xmlns:xm="http://schemas.microsoft.com/office/excel/2006/main">
          <x14:cfRule type="iconSet" priority="41" id="{DB8903D1-D49C-4ACF-A044-FB4ED659870F}">
            <x14:iconSet iconSet="3Arrows" custom="1">
              <x14:cfvo type="percent">
                <xm:f>0</xm:f>
              </x14:cfvo>
              <x14:cfvo type="percent">
                <xm:f>33</xm:f>
              </x14:cfvo>
              <x14:cfvo type="percent">
                <xm:f>67</xm:f>
              </x14:cfvo>
              <x14:cfIcon iconSet="3Arrows" iconId="2"/>
              <x14:cfIcon iconSet="3Arrows" iconId="1"/>
              <x14:cfIcon iconSet="3Arrows" iconId="0"/>
            </x14:iconSet>
          </x14:cfRule>
          <xm:sqref>AJ24:AK25</xm:sqref>
        </x14:conditionalFormatting>
        <x14:conditionalFormatting xmlns:xm="http://schemas.microsoft.com/office/excel/2006/main">
          <x14:cfRule type="iconSet" priority="40" id="{68EEB721-1D3A-4B24-BF13-D7DBCA03DF54}">
            <x14:iconSet iconSet="3Arrows" custom="1">
              <x14:cfvo type="percent">
                <xm:f>0</xm:f>
              </x14:cfvo>
              <x14:cfvo type="percent">
                <xm:f>33</xm:f>
              </x14:cfvo>
              <x14:cfvo type="percent">
                <xm:f>67</xm:f>
              </x14:cfvo>
              <x14:cfIcon iconSet="3Arrows" iconId="2"/>
              <x14:cfIcon iconSet="3Arrows" iconId="1"/>
              <x14:cfIcon iconSet="3Arrows" iconId="0"/>
            </x14:iconSet>
          </x14:cfRule>
          <xm:sqref>AJ26:AK27</xm:sqref>
        </x14:conditionalFormatting>
        <x14:conditionalFormatting xmlns:xm="http://schemas.microsoft.com/office/excel/2006/main">
          <x14:cfRule type="iconSet" priority="39" id="{F0C310DD-BB35-4605-9B66-E20B7F166630}">
            <x14:iconSet iconSet="3Arrows" custom="1">
              <x14:cfvo type="percent">
                <xm:f>0</xm:f>
              </x14:cfvo>
              <x14:cfvo type="percent">
                <xm:f>33</xm:f>
              </x14:cfvo>
              <x14:cfvo type="percent">
                <xm:f>67</xm:f>
              </x14:cfvo>
              <x14:cfIcon iconSet="3Arrows" iconId="2"/>
              <x14:cfIcon iconSet="3Arrows" iconId="1"/>
              <x14:cfIcon iconSet="3Arrows" iconId="0"/>
            </x14:iconSet>
          </x14:cfRule>
          <xm:sqref>AJ9:AL10</xm:sqref>
        </x14:conditionalFormatting>
        <x14:conditionalFormatting xmlns:xm="http://schemas.microsoft.com/office/excel/2006/main">
          <x14:cfRule type="iconSet" priority="34" id="{FFC6F2A2-777B-4DF4-B9E4-758DE5F42047}">
            <x14:iconSet iconSet="3Arrows" custom="1">
              <x14:cfvo type="percent">
                <xm:f>0</xm:f>
              </x14:cfvo>
              <x14:cfvo type="percent">
                <xm:f>33</xm:f>
              </x14:cfvo>
              <x14:cfvo type="percent">
                <xm:f>67</xm:f>
              </x14:cfvo>
              <x14:cfIcon iconSet="3Arrows" iconId="2"/>
              <x14:cfIcon iconSet="3Arrows" iconId="1"/>
              <x14:cfIcon iconSet="3Arrows" iconId="0"/>
            </x14:iconSet>
          </x14:cfRule>
          <xm:sqref>AJ11:AL11</xm:sqref>
        </x14:conditionalFormatting>
        <x14:conditionalFormatting xmlns:xm="http://schemas.microsoft.com/office/excel/2006/main">
          <x14:cfRule type="iconSet" priority="35" id="{3CCF7C28-7C71-49D6-AB21-0AEE350B0DB4}">
            <x14:iconSet iconSet="3Arrows" custom="1">
              <x14:cfvo type="percent">
                <xm:f>0</xm:f>
              </x14:cfvo>
              <x14:cfvo type="percent">
                <xm:f>33</xm:f>
              </x14:cfvo>
              <x14:cfvo type="percent">
                <xm:f>67</xm:f>
              </x14:cfvo>
              <x14:cfIcon iconSet="3Arrows" iconId="2"/>
              <x14:cfIcon iconSet="3Arrows" iconId="1"/>
              <x14:cfIcon iconSet="3Arrows" iconId="0"/>
            </x14:iconSet>
          </x14:cfRule>
          <xm:sqref>AJ12:AL12</xm:sqref>
        </x14:conditionalFormatting>
        <x14:conditionalFormatting xmlns:xm="http://schemas.microsoft.com/office/excel/2006/main">
          <x14:cfRule type="iconSet" priority="31" id="{F5EBF52F-5AC8-4BE8-9782-2B2B83A7B597}">
            <x14:iconSet iconSet="3Arrows" custom="1">
              <x14:cfvo type="percent">
                <xm:f>0</xm:f>
              </x14:cfvo>
              <x14:cfvo type="percent">
                <xm:f>33</xm:f>
              </x14:cfvo>
              <x14:cfvo type="percent">
                <xm:f>67</xm:f>
              </x14:cfvo>
              <x14:cfIcon iconSet="3Arrows" iconId="2"/>
              <x14:cfIcon iconSet="3Arrows" iconId="1"/>
              <x14:cfIcon iconSet="3Arrows" iconId="0"/>
            </x14:iconSet>
          </x14:cfRule>
          <xm:sqref>AJ28:AK28</xm:sqref>
        </x14:conditionalFormatting>
        <x14:conditionalFormatting xmlns:xm="http://schemas.microsoft.com/office/excel/2006/main">
          <x14:cfRule type="iconSet" priority="30" id="{33D28A99-3439-4DBB-A0C3-ED509B90FD01}">
            <x14:iconSet iconSet="3Arrows" custom="1">
              <x14:cfvo type="percent">
                <xm:f>0</xm:f>
              </x14:cfvo>
              <x14:cfvo type="percent">
                <xm:f>33</xm:f>
              </x14:cfvo>
              <x14:cfvo type="percent">
                <xm:f>67</xm:f>
              </x14:cfvo>
              <x14:cfIcon iconSet="3Arrows" iconId="2"/>
              <x14:cfIcon iconSet="3Arrows" iconId="1"/>
              <x14:cfIcon iconSet="3Arrows" iconId="0"/>
            </x14:iconSet>
          </x14:cfRule>
          <xm:sqref>AJ29:AK29</xm:sqref>
        </x14:conditionalFormatting>
        <x14:conditionalFormatting xmlns:xm="http://schemas.microsoft.com/office/excel/2006/main">
          <x14:cfRule type="iconSet" priority="29" id="{C500ED45-3CAC-4BB1-98C2-3CC4C5B04E74}">
            <x14:iconSet iconSet="3Arrows" custom="1">
              <x14:cfvo type="percent">
                <xm:f>0</xm:f>
              </x14:cfvo>
              <x14:cfvo type="percent">
                <xm:f>33</xm:f>
              </x14:cfvo>
              <x14:cfvo type="percent">
                <xm:f>67</xm:f>
              </x14:cfvo>
              <x14:cfIcon iconSet="3Arrows" iconId="2"/>
              <x14:cfIcon iconSet="3Arrows" iconId="1"/>
              <x14:cfIcon iconSet="3Arrows" iconId="0"/>
            </x14:iconSet>
          </x14:cfRule>
          <xm:sqref>AJ30:AK30</xm:sqref>
        </x14:conditionalFormatting>
        <x14:conditionalFormatting xmlns:xm="http://schemas.microsoft.com/office/excel/2006/main">
          <x14:cfRule type="iconSet" priority="28" id="{4AF1F7CF-9646-4BDD-9F7E-97F7964E99A7}">
            <x14:iconSet iconSet="3Arrows" custom="1">
              <x14:cfvo type="percent">
                <xm:f>0</xm:f>
              </x14:cfvo>
              <x14:cfvo type="percent">
                <xm:f>33</xm:f>
              </x14:cfvo>
              <x14:cfvo type="percent">
                <xm:f>67</xm:f>
              </x14:cfvo>
              <x14:cfIcon iconSet="3Arrows" iconId="2"/>
              <x14:cfIcon iconSet="3Arrows" iconId="1"/>
              <x14:cfIcon iconSet="3Arrows" iconId="0"/>
            </x14:iconSet>
          </x14:cfRule>
          <xm:sqref>AJ13:AL13</xm:sqref>
        </x14:conditionalFormatting>
        <x14:conditionalFormatting xmlns:xm="http://schemas.microsoft.com/office/excel/2006/main">
          <x14:cfRule type="iconSet" priority="27" id="{A3D77096-9F78-4204-9458-819E9EEF1A0A}">
            <x14:iconSet iconSet="3Arrows" custom="1">
              <x14:cfvo type="percent">
                <xm:f>0</xm:f>
              </x14:cfvo>
              <x14:cfvo type="percent">
                <xm:f>33</xm:f>
              </x14:cfvo>
              <x14:cfvo type="percent">
                <xm:f>67</xm:f>
              </x14:cfvo>
              <x14:cfIcon iconSet="3Arrows" iconId="2"/>
              <x14:cfIcon iconSet="3Arrows" iconId="1"/>
              <x14:cfIcon iconSet="3Arrows" iconId="0"/>
            </x14:iconSet>
          </x14:cfRule>
          <xm:sqref>AJ14:AL14</xm:sqref>
        </x14:conditionalFormatting>
        <x14:conditionalFormatting xmlns:xm="http://schemas.microsoft.com/office/excel/2006/main">
          <x14:cfRule type="iconSet" priority="26" id="{4DB08390-3174-481D-ACBE-BDEF18BE7685}">
            <x14:iconSet iconSet="3Arrows" custom="1">
              <x14:cfvo type="percent">
                <xm:f>0</xm:f>
              </x14:cfvo>
              <x14:cfvo type="percent">
                <xm:f>33</xm:f>
              </x14:cfvo>
              <x14:cfvo type="percent">
                <xm:f>67</xm:f>
              </x14:cfvo>
              <x14:cfIcon iconSet="3Arrows" iconId="2"/>
              <x14:cfIcon iconSet="3Arrows" iconId="1"/>
              <x14:cfIcon iconSet="3Arrows" iconId="0"/>
            </x14:iconSet>
          </x14:cfRule>
          <xm:sqref>AJ15:AL15</xm:sqref>
        </x14:conditionalFormatting>
        <x14:conditionalFormatting xmlns:xm="http://schemas.microsoft.com/office/excel/2006/main">
          <x14:cfRule type="iconSet" priority="25" id="{ECDCE376-03F8-4CE1-8EA1-442F91F4C91B}">
            <x14:iconSet iconSet="3Arrows" custom="1">
              <x14:cfvo type="percent">
                <xm:f>0</xm:f>
              </x14:cfvo>
              <x14:cfvo type="percent">
                <xm:f>33</xm:f>
              </x14:cfvo>
              <x14:cfvo type="percent">
                <xm:f>67</xm:f>
              </x14:cfvo>
              <x14:cfIcon iconSet="3Arrows" iconId="2"/>
              <x14:cfIcon iconSet="3Arrows" iconId="1"/>
              <x14:cfIcon iconSet="3Arrows" iconId="0"/>
            </x14:iconSet>
          </x14:cfRule>
          <xm:sqref>AP24:AQ25</xm:sqref>
        </x14:conditionalFormatting>
        <x14:conditionalFormatting xmlns:xm="http://schemas.microsoft.com/office/excel/2006/main">
          <x14:cfRule type="iconSet" priority="24" id="{9E9CD28D-274B-4015-B589-8527CB17A53E}">
            <x14:iconSet iconSet="3Arrows" custom="1">
              <x14:cfvo type="percent">
                <xm:f>0</xm:f>
              </x14:cfvo>
              <x14:cfvo type="percent">
                <xm:f>33</xm:f>
              </x14:cfvo>
              <x14:cfvo type="percent">
                <xm:f>67</xm:f>
              </x14:cfvo>
              <x14:cfIcon iconSet="3Arrows" iconId="2"/>
              <x14:cfIcon iconSet="3Arrows" iconId="1"/>
              <x14:cfIcon iconSet="3Arrows" iconId="0"/>
            </x14:iconSet>
          </x14:cfRule>
          <xm:sqref>AP26:AQ27</xm:sqref>
        </x14:conditionalFormatting>
        <x14:conditionalFormatting xmlns:xm="http://schemas.microsoft.com/office/excel/2006/main">
          <x14:cfRule type="iconSet" priority="15" id="{51B559D3-7BC7-43A9-AE97-8A70DC3F699A}">
            <x14:iconSet iconSet="3Arrows" custom="1">
              <x14:cfvo type="percent">
                <xm:f>0</xm:f>
              </x14:cfvo>
              <x14:cfvo type="percent">
                <xm:f>33</xm:f>
              </x14:cfvo>
              <x14:cfvo type="percent">
                <xm:f>67</xm:f>
              </x14:cfvo>
              <x14:cfIcon iconSet="3Arrows" iconId="2"/>
              <x14:cfIcon iconSet="3Arrows" iconId="1"/>
              <x14:cfIcon iconSet="3Arrows" iconId="0"/>
            </x14:iconSet>
          </x14:cfRule>
          <xm:sqref>AP28:AQ28</xm:sqref>
        </x14:conditionalFormatting>
        <x14:conditionalFormatting xmlns:xm="http://schemas.microsoft.com/office/excel/2006/main">
          <x14:cfRule type="iconSet" priority="14" id="{159D1EFB-1E57-4257-A1E7-330C8D89FAD9}">
            <x14:iconSet iconSet="3Arrows" custom="1">
              <x14:cfvo type="percent">
                <xm:f>0</xm:f>
              </x14:cfvo>
              <x14:cfvo type="percent">
                <xm:f>33</xm:f>
              </x14:cfvo>
              <x14:cfvo type="percent">
                <xm:f>67</xm:f>
              </x14:cfvo>
              <x14:cfIcon iconSet="3Arrows" iconId="2"/>
              <x14:cfIcon iconSet="3Arrows" iconId="1"/>
              <x14:cfIcon iconSet="3Arrows" iconId="0"/>
            </x14:iconSet>
          </x14:cfRule>
          <xm:sqref>AP29:AQ29</xm:sqref>
        </x14:conditionalFormatting>
        <x14:conditionalFormatting xmlns:xm="http://schemas.microsoft.com/office/excel/2006/main">
          <x14:cfRule type="iconSet" priority="13" id="{958736AE-6BA3-4BF0-B9CA-BBD52880B0B0}">
            <x14:iconSet iconSet="3Arrows" custom="1">
              <x14:cfvo type="percent">
                <xm:f>0</xm:f>
              </x14:cfvo>
              <x14:cfvo type="percent">
                <xm:f>33</xm:f>
              </x14:cfvo>
              <x14:cfvo type="percent">
                <xm:f>67</xm:f>
              </x14:cfvo>
              <x14:cfIcon iconSet="3Arrows" iconId="2"/>
              <x14:cfIcon iconSet="3Arrows" iconId="1"/>
              <x14:cfIcon iconSet="3Arrows" iconId="0"/>
            </x14:iconSet>
          </x14:cfRule>
          <xm:sqref>AP30:AQ30</xm:sqref>
        </x14:conditionalFormatting>
        <x14:conditionalFormatting xmlns:xm="http://schemas.microsoft.com/office/excel/2006/main">
          <x14:cfRule type="iconSet" priority="9" id="{980EEDEA-00E9-4A99-90E4-1D4567BFB9C7}">
            <x14:iconSet iconSet="3Arrows" custom="1">
              <x14:cfvo type="percent">
                <xm:f>0</xm:f>
              </x14:cfvo>
              <x14:cfvo type="percent">
                <xm:f>33</xm:f>
              </x14:cfvo>
              <x14:cfvo type="percent">
                <xm:f>67</xm:f>
              </x14:cfvo>
              <x14:cfIcon iconSet="3Arrows" iconId="2"/>
              <x14:cfIcon iconSet="3Arrows" iconId="1"/>
              <x14:cfIcon iconSet="3Arrows" iconId="0"/>
            </x14:iconSet>
          </x14:cfRule>
          <xm:sqref>AP9:AR10</xm:sqref>
        </x14:conditionalFormatting>
        <x14:conditionalFormatting xmlns:xm="http://schemas.microsoft.com/office/excel/2006/main">
          <x14:cfRule type="iconSet" priority="4" id="{CCB5B299-3D20-448D-AF30-8770FEA868DF}">
            <x14:iconSet iconSet="3Arrows" custom="1">
              <x14:cfvo type="percent">
                <xm:f>0</xm:f>
              </x14:cfvo>
              <x14:cfvo type="percent">
                <xm:f>33</xm:f>
              </x14:cfvo>
              <x14:cfvo type="percent">
                <xm:f>67</xm:f>
              </x14:cfvo>
              <x14:cfIcon iconSet="3Arrows" iconId="2"/>
              <x14:cfIcon iconSet="3Arrows" iconId="1"/>
              <x14:cfIcon iconSet="3Arrows" iconId="0"/>
            </x14:iconSet>
          </x14:cfRule>
          <xm:sqref>AP11:AR11</xm:sqref>
        </x14:conditionalFormatting>
        <x14:conditionalFormatting xmlns:xm="http://schemas.microsoft.com/office/excel/2006/main">
          <x14:cfRule type="iconSet" priority="5" id="{E7007750-2AE1-43F5-8280-B0AF0BFAC111}">
            <x14:iconSet iconSet="3Arrows" custom="1">
              <x14:cfvo type="percent">
                <xm:f>0</xm:f>
              </x14:cfvo>
              <x14:cfvo type="percent">
                <xm:f>33</xm:f>
              </x14:cfvo>
              <x14:cfvo type="percent">
                <xm:f>67</xm:f>
              </x14:cfvo>
              <x14:cfIcon iconSet="3Arrows" iconId="2"/>
              <x14:cfIcon iconSet="3Arrows" iconId="1"/>
              <x14:cfIcon iconSet="3Arrows" iconId="0"/>
            </x14:iconSet>
          </x14:cfRule>
          <xm:sqref>AP12:AR12</xm:sqref>
        </x14:conditionalFormatting>
        <x14:conditionalFormatting xmlns:xm="http://schemas.microsoft.com/office/excel/2006/main">
          <x14:cfRule type="iconSet" priority="3" id="{36E8DC04-6808-45BF-BE49-748778DE14F4}">
            <x14:iconSet iconSet="3Arrows" custom="1">
              <x14:cfvo type="percent">
                <xm:f>0</xm:f>
              </x14:cfvo>
              <x14:cfvo type="percent">
                <xm:f>33</xm:f>
              </x14:cfvo>
              <x14:cfvo type="percent">
                <xm:f>67</xm:f>
              </x14:cfvo>
              <x14:cfIcon iconSet="3Arrows" iconId="2"/>
              <x14:cfIcon iconSet="3Arrows" iconId="1"/>
              <x14:cfIcon iconSet="3Arrows" iconId="0"/>
            </x14:iconSet>
          </x14:cfRule>
          <xm:sqref>AP13:AR13</xm:sqref>
        </x14:conditionalFormatting>
        <x14:conditionalFormatting xmlns:xm="http://schemas.microsoft.com/office/excel/2006/main">
          <x14:cfRule type="iconSet" priority="2" id="{75D8B24D-DA50-40C7-BC37-587610885B51}">
            <x14:iconSet iconSet="3Arrows" custom="1">
              <x14:cfvo type="percent">
                <xm:f>0</xm:f>
              </x14:cfvo>
              <x14:cfvo type="percent">
                <xm:f>33</xm:f>
              </x14:cfvo>
              <x14:cfvo type="percent">
                <xm:f>67</xm:f>
              </x14:cfvo>
              <x14:cfIcon iconSet="3Arrows" iconId="2"/>
              <x14:cfIcon iconSet="3Arrows" iconId="1"/>
              <x14:cfIcon iconSet="3Arrows" iconId="0"/>
            </x14:iconSet>
          </x14:cfRule>
          <xm:sqref>AP14:AR14</xm:sqref>
        </x14:conditionalFormatting>
        <x14:conditionalFormatting xmlns:xm="http://schemas.microsoft.com/office/excel/2006/main">
          <x14:cfRule type="iconSet" priority="1" id="{9D4E39B0-B618-447D-89E0-944DD5EC49FC}">
            <x14:iconSet iconSet="3Arrows" custom="1">
              <x14:cfvo type="percent">
                <xm:f>0</xm:f>
              </x14:cfvo>
              <x14:cfvo type="percent">
                <xm:f>33</xm:f>
              </x14:cfvo>
              <x14:cfvo type="percent">
                <xm:f>67</xm:f>
              </x14:cfvo>
              <x14:cfIcon iconSet="3Arrows" iconId="2"/>
              <x14:cfIcon iconSet="3Arrows" iconId="1"/>
              <x14:cfIcon iconSet="3Arrows" iconId="0"/>
            </x14:iconSet>
          </x14:cfRule>
          <xm:sqref>AP15:AR15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AE3-1B75-4798-AC43-15FFE6C297DB}">
  <sheetPr>
    <pageSetUpPr fitToPage="1"/>
  </sheetPr>
  <dimension ref="A1:C40"/>
  <sheetViews>
    <sheetView showGridLines="0" topLeftCell="A13" zoomScale="77" zoomScaleNormal="77" workbookViewId="0">
      <selection activeCell="B23" sqref="B23"/>
    </sheetView>
  </sheetViews>
  <sheetFormatPr baseColWidth="10" defaultRowHeight="14.6" x14ac:dyDescent="0.4"/>
  <cols>
    <col min="1" max="1" width="5.69140625" customWidth="1"/>
    <col min="2" max="2" width="110" customWidth="1"/>
    <col min="3" max="3" width="5.69140625" customWidth="1"/>
  </cols>
  <sheetData>
    <row r="1" spans="1:3" ht="30" customHeight="1" x14ac:dyDescent="0.4">
      <c r="A1" s="53"/>
      <c r="B1" s="53"/>
      <c r="C1" s="53"/>
    </row>
    <row r="2" spans="1:3" x14ac:dyDescent="0.4">
      <c r="A2" s="53"/>
      <c r="B2" s="53"/>
      <c r="C2" s="53"/>
    </row>
    <row r="3" spans="1:3" x14ac:dyDescent="0.4">
      <c r="A3" s="53"/>
      <c r="B3" s="53"/>
      <c r="C3" s="53"/>
    </row>
    <row r="4" spans="1:3" x14ac:dyDescent="0.4">
      <c r="A4" s="53"/>
      <c r="B4" s="53"/>
      <c r="C4" s="53"/>
    </row>
    <row r="5" spans="1:3" x14ac:dyDescent="0.4">
      <c r="A5" s="53"/>
      <c r="B5" s="53"/>
      <c r="C5" s="53"/>
    </row>
    <row r="6" spans="1:3" x14ac:dyDescent="0.4">
      <c r="A6" s="53"/>
      <c r="B6" s="53"/>
      <c r="C6" s="53"/>
    </row>
    <row r="7" spans="1:3" x14ac:dyDescent="0.4">
      <c r="A7" s="53"/>
      <c r="B7" s="53"/>
      <c r="C7" s="53"/>
    </row>
    <row r="8" spans="1:3" ht="72.900000000000006" x14ac:dyDescent="0.4">
      <c r="A8" s="53"/>
      <c r="B8" s="56" t="s">
        <v>147</v>
      </c>
      <c r="C8" s="53"/>
    </row>
    <row r="9" spans="1:3" x14ac:dyDescent="0.4">
      <c r="A9" s="53"/>
      <c r="B9" s="53"/>
      <c r="C9" s="53"/>
    </row>
    <row r="10" spans="1:3" ht="20.6" x14ac:dyDescent="0.4">
      <c r="A10" s="53"/>
      <c r="B10" s="54" t="s">
        <v>112</v>
      </c>
      <c r="C10" s="53"/>
    </row>
    <row r="11" spans="1:3" ht="20.6" x14ac:dyDescent="0.4">
      <c r="A11" s="53"/>
      <c r="B11" s="55" t="s">
        <v>113</v>
      </c>
      <c r="C11" s="53"/>
    </row>
    <row r="12" spans="1:3" ht="116.6" x14ac:dyDescent="0.4">
      <c r="A12" s="53"/>
      <c r="B12" s="56" t="s">
        <v>116</v>
      </c>
      <c r="C12" s="53"/>
    </row>
    <row r="13" spans="1:3" x14ac:dyDescent="0.4">
      <c r="A13" s="53"/>
      <c r="B13" s="53"/>
      <c r="C13" s="53"/>
    </row>
    <row r="14" spans="1:3" ht="20.6" x14ac:dyDescent="0.4">
      <c r="A14" s="53"/>
      <c r="B14" s="55" t="s">
        <v>114</v>
      </c>
      <c r="C14" s="53"/>
    </row>
    <row r="15" spans="1:3" x14ac:dyDescent="0.4">
      <c r="A15" s="53"/>
      <c r="B15" s="53"/>
      <c r="C15" s="53"/>
    </row>
    <row r="16" spans="1:3" ht="18.45" x14ac:dyDescent="0.4">
      <c r="A16" s="53"/>
      <c r="B16" s="57" t="s">
        <v>115</v>
      </c>
      <c r="C16" s="53"/>
    </row>
    <row r="17" spans="1:3" x14ac:dyDescent="0.4">
      <c r="A17" s="53"/>
      <c r="B17" s="56"/>
      <c r="C17" s="53"/>
    </row>
    <row r="18" spans="1:3" ht="58.3" x14ac:dyDescent="0.4">
      <c r="A18" s="53"/>
      <c r="B18" s="58" t="s">
        <v>117</v>
      </c>
      <c r="C18" s="53"/>
    </row>
    <row r="19" spans="1:3" x14ac:dyDescent="0.4">
      <c r="A19" s="53"/>
      <c r="B19" s="59" t="s">
        <v>120</v>
      </c>
      <c r="C19" s="53"/>
    </row>
    <row r="20" spans="1:3" ht="174.9" x14ac:dyDescent="0.4">
      <c r="A20" s="53"/>
      <c r="B20" s="60" t="s">
        <v>148</v>
      </c>
      <c r="C20" s="53"/>
    </row>
    <row r="21" spans="1:3" x14ac:dyDescent="0.4">
      <c r="A21" s="53"/>
      <c r="B21" s="61" t="s">
        <v>118</v>
      </c>
      <c r="C21" s="53"/>
    </row>
    <row r="22" spans="1:3" ht="131.15" x14ac:dyDescent="0.4">
      <c r="A22" s="53"/>
      <c r="B22" s="60" t="s">
        <v>149</v>
      </c>
      <c r="C22" s="53"/>
    </row>
    <row r="23" spans="1:3" x14ac:dyDescent="0.4">
      <c r="A23" s="53"/>
      <c r="B23" s="59" t="s">
        <v>119</v>
      </c>
      <c r="C23" s="53"/>
    </row>
    <row r="24" spans="1:3" ht="160.30000000000001" x14ac:dyDescent="0.4">
      <c r="A24" s="53"/>
      <c r="B24" s="56" t="s">
        <v>121</v>
      </c>
      <c r="C24" s="53"/>
    </row>
    <row r="25" spans="1:3" x14ac:dyDescent="0.4">
      <c r="A25" s="53"/>
      <c r="B25" s="53"/>
      <c r="C25" s="53"/>
    </row>
    <row r="26" spans="1:3" ht="18.45" x14ac:dyDescent="0.4">
      <c r="A26" s="53"/>
      <c r="B26" s="57" t="s">
        <v>124</v>
      </c>
      <c r="C26" s="53"/>
    </row>
    <row r="27" spans="1:3" x14ac:dyDescent="0.4">
      <c r="A27" s="53"/>
      <c r="B27" s="53"/>
      <c r="C27" s="53"/>
    </row>
    <row r="28" spans="1:3" ht="72.900000000000006" x14ac:dyDescent="0.4">
      <c r="A28" s="53"/>
      <c r="B28" s="56" t="s">
        <v>122</v>
      </c>
      <c r="C28" s="53"/>
    </row>
    <row r="29" spans="1:3" x14ac:dyDescent="0.4">
      <c r="A29" s="53"/>
      <c r="B29" s="53"/>
      <c r="C29" s="53"/>
    </row>
    <row r="30" spans="1:3" ht="18.45" x14ac:dyDescent="0.4">
      <c r="A30" s="53"/>
      <c r="B30" s="57" t="s">
        <v>123</v>
      </c>
      <c r="C30" s="53"/>
    </row>
    <row r="31" spans="1:3" x14ac:dyDescent="0.4">
      <c r="A31" s="53"/>
      <c r="B31" s="53"/>
      <c r="C31" s="53"/>
    </row>
    <row r="32" spans="1:3" ht="87.45" x14ac:dyDescent="0.4">
      <c r="A32" s="53"/>
      <c r="B32" s="56" t="s">
        <v>125</v>
      </c>
      <c r="C32" s="53"/>
    </row>
    <row r="33" spans="1:3" x14ac:dyDescent="0.4">
      <c r="A33" s="53"/>
      <c r="B33" s="53"/>
      <c r="C33" s="53"/>
    </row>
    <row r="34" spans="1:3" ht="18.45" x14ac:dyDescent="0.4">
      <c r="A34" s="53"/>
      <c r="B34" s="62" t="s">
        <v>126</v>
      </c>
      <c r="C34" s="53"/>
    </row>
    <row r="35" spans="1:3" x14ac:dyDescent="0.4">
      <c r="A35" s="53"/>
      <c r="B35" s="53"/>
      <c r="C35" s="53"/>
    </row>
    <row r="36" spans="1:3" ht="58.3" x14ac:dyDescent="0.4">
      <c r="A36" s="53"/>
      <c r="B36" s="56" t="s">
        <v>127</v>
      </c>
      <c r="C36" s="53"/>
    </row>
    <row r="37" spans="1:3" x14ac:dyDescent="0.4">
      <c r="A37" s="53"/>
      <c r="B37" s="53"/>
      <c r="C37" s="53"/>
    </row>
    <row r="38" spans="1:3" ht="18.45" x14ac:dyDescent="0.4">
      <c r="A38" s="53"/>
      <c r="B38" s="62" t="s">
        <v>128</v>
      </c>
      <c r="C38" s="53"/>
    </row>
    <row r="39" spans="1:3" ht="58.3" x14ac:dyDescent="0.4">
      <c r="A39" s="53"/>
      <c r="B39" s="56" t="s">
        <v>129</v>
      </c>
      <c r="C39" s="53"/>
    </row>
    <row r="40" spans="1:3" x14ac:dyDescent="0.4">
      <c r="A40" s="53"/>
      <c r="B40" s="53"/>
      <c r="C40" s="53"/>
    </row>
  </sheetData>
  <pageMargins left="0.7" right="0.7" top="0.75" bottom="0.75" header="0.3" footer="0.3"/>
  <pageSetup paperSize="9" scale="7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S509"/>
  <sheetViews>
    <sheetView showGridLines="0" zoomScale="73" zoomScaleNormal="73" workbookViewId="0">
      <selection activeCell="D94" sqref="D94"/>
    </sheetView>
  </sheetViews>
  <sheetFormatPr baseColWidth="10" defaultRowHeight="14.6" x14ac:dyDescent="0.4"/>
  <cols>
    <col min="1" max="1" width="3.84375" customWidth="1"/>
    <col min="2" max="2" width="44.69140625" customWidth="1"/>
    <col min="3" max="3" width="28" customWidth="1"/>
    <col min="4" max="4" width="13" customWidth="1"/>
    <col min="5" max="6" width="13.15234375" bestFit="1" customWidth="1"/>
    <col min="7" max="7" width="18.3046875" bestFit="1" customWidth="1"/>
    <col min="8" max="12" width="13.15234375" bestFit="1" customWidth="1"/>
    <col min="13" max="13" width="14" bestFit="1" customWidth="1"/>
    <col min="14" max="15" width="13.15234375" bestFit="1" customWidth="1"/>
    <col min="16" max="16" width="14.3046875" bestFit="1" customWidth="1"/>
    <col min="17" max="17" width="14.15234375" bestFit="1" customWidth="1"/>
    <col min="18" max="18" width="12.69140625" bestFit="1" customWidth="1"/>
    <col min="19" max="19" width="13" customWidth="1"/>
    <col min="20" max="20" width="12" bestFit="1" customWidth="1"/>
    <col min="21" max="23" width="12.53515625" bestFit="1" customWidth="1"/>
    <col min="24" max="24" width="15.3828125" bestFit="1" customWidth="1"/>
    <col min="25" max="26" width="12.53515625" bestFit="1" customWidth="1"/>
    <col min="27" max="29" width="13" bestFit="1" customWidth="1"/>
    <col min="30" max="30" width="12.53515625" bestFit="1" customWidth="1"/>
    <col min="31" max="31" width="13" bestFit="1" customWidth="1"/>
    <col min="32" max="32" width="12.53515625" bestFit="1" customWidth="1"/>
    <col min="33" max="33" width="13" bestFit="1" customWidth="1"/>
    <col min="34" max="34" width="13.3046875" bestFit="1" customWidth="1"/>
    <col min="35" max="35" width="12.53515625" bestFit="1" customWidth="1"/>
    <col min="36" max="38" width="13.3046875" bestFit="1" customWidth="1"/>
    <col min="39" max="39" width="13.69140625" customWidth="1"/>
    <col min="42" max="42" width="13.84375" customWidth="1"/>
  </cols>
  <sheetData>
    <row r="1" spans="2:24" x14ac:dyDescent="0.4">
      <c r="F1" s="49"/>
      <c r="G1" s="50" t="s">
        <v>60</v>
      </c>
      <c r="H1" s="7"/>
    </row>
    <row r="2" spans="2:24" x14ac:dyDescent="0.4">
      <c r="B2" s="2" t="s">
        <v>0</v>
      </c>
      <c r="C2" s="41" t="s">
        <v>103</v>
      </c>
      <c r="D2" s="41" t="s">
        <v>104</v>
      </c>
      <c r="E2" s="41" t="s">
        <v>105</v>
      </c>
      <c r="F2" s="49"/>
      <c r="G2" s="50" t="s">
        <v>34</v>
      </c>
      <c r="H2" s="28"/>
    </row>
    <row r="3" spans="2:24" x14ac:dyDescent="0.4">
      <c r="B3" s="3" t="s">
        <v>56</v>
      </c>
      <c r="C3" s="4"/>
      <c r="D3" s="4"/>
      <c r="E3" s="4"/>
    </row>
    <row r="4" spans="2:24" x14ac:dyDescent="0.4">
      <c r="B4" s="3" t="s">
        <v>47</v>
      </c>
      <c r="C4" s="4"/>
      <c r="D4" s="4"/>
      <c r="E4" s="4"/>
    </row>
    <row r="5" spans="2:24" x14ac:dyDescent="0.4">
      <c r="B5" s="3" t="s">
        <v>82</v>
      </c>
      <c r="C5" s="4"/>
      <c r="D5" s="4"/>
      <c r="E5" s="4"/>
    </row>
    <row r="6" spans="2:24" x14ac:dyDescent="0.4">
      <c r="B6" s="3" t="s">
        <v>83</v>
      </c>
      <c r="C6" s="4"/>
      <c r="D6" s="4"/>
      <c r="E6" s="4"/>
    </row>
    <row r="7" spans="2:24" x14ac:dyDescent="0.4">
      <c r="B7" s="3" t="s">
        <v>49</v>
      </c>
      <c r="C7" s="5"/>
      <c r="D7" s="5"/>
      <c r="E7" s="5"/>
      <c r="F7" s="22" t="s">
        <v>100</v>
      </c>
    </row>
    <row r="8" spans="2:24" x14ac:dyDescent="0.4">
      <c r="B8" s="3" t="s">
        <v>97</v>
      </c>
      <c r="C8" s="24">
        <f>SUMPRODUCT((D14:W14&lt;&gt;0)*1)</f>
        <v>0</v>
      </c>
      <c r="D8" s="24" cm="1">
        <f t="array" ref="D8">SUMPRODUCT((D14:W14&lt;&gt;0)*1)</f>
        <v>0</v>
      </c>
      <c r="E8" s="24" cm="1">
        <f t="array" ref="E8">SUMPRODUCT((D14:W14&lt;&gt;0)*1)</f>
        <v>0</v>
      </c>
      <c r="F8" s="22" t="s">
        <v>99</v>
      </c>
    </row>
    <row r="9" spans="2:24" x14ac:dyDescent="0.4">
      <c r="B9" s="3" t="s">
        <v>81</v>
      </c>
      <c r="C9" s="4"/>
      <c r="D9" s="4"/>
      <c r="E9" s="4"/>
      <c r="F9" s="38"/>
      <c r="G9" s="38"/>
      <c r="H9" s="38"/>
      <c r="I9" s="38"/>
      <c r="J9" s="38"/>
      <c r="K9" s="38"/>
      <c r="L9" s="38"/>
      <c r="M9" s="38"/>
      <c r="N9" s="38"/>
      <c r="O9" s="38"/>
      <c r="P9" s="38"/>
      <c r="Q9" s="38"/>
    </row>
    <row r="10" spans="2:24" x14ac:dyDescent="0.4">
      <c r="D10" s="38"/>
      <c r="E10" s="38"/>
      <c r="F10" s="38"/>
      <c r="G10" s="38"/>
      <c r="H10" s="38"/>
      <c r="I10" s="38"/>
      <c r="J10" s="38"/>
      <c r="K10" s="38"/>
      <c r="L10" s="38"/>
      <c r="M10" s="38"/>
      <c r="N10" s="38"/>
      <c r="O10" s="38"/>
      <c r="P10" s="38"/>
      <c r="Q10" s="38"/>
    </row>
    <row r="11" spans="2:24" ht="15.75" customHeight="1" x14ac:dyDescent="0.4">
      <c r="D11" s="38"/>
      <c r="E11" s="38"/>
      <c r="F11" s="38"/>
      <c r="G11" s="38"/>
      <c r="H11" s="38"/>
      <c r="I11" s="38"/>
      <c r="J11" s="38"/>
      <c r="K11" s="38"/>
      <c r="L11" s="38"/>
      <c r="M11" s="38"/>
      <c r="N11" s="38"/>
      <c r="O11" s="38"/>
      <c r="P11" s="38"/>
      <c r="Q11" s="38"/>
      <c r="S11" s="1"/>
    </row>
    <row r="13" spans="2:24" x14ac:dyDescent="0.4">
      <c r="C13" t="s">
        <v>33</v>
      </c>
      <c r="D13" t="s">
        <v>7</v>
      </c>
      <c r="E13" t="s">
        <v>13</v>
      </c>
      <c r="F13" t="s">
        <v>14</v>
      </c>
      <c r="G13" t="s">
        <v>15</v>
      </c>
      <c r="H13" t="s">
        <v>16</v>
      </c>
      <c r="I13" t="s">
        <v>17</v>
      </c>
      <c r="J13" t="s">
        <v>18</v>
      </c>
      <c r="K13" t="s">
        <v>19</v>
      </c>
      <c r="L13" t="s">
        <v>20</v>
      </c>
      <c r="M13" t="s">
        <v>21</v>
      </c>
      <c r="N13" t="s">
        <v>22</v>
      </c>
      <c r="O13" t="s">
        <v>23</v>
      </c>
      <c r="P13" t="s">
        <v>24</v>
      </c>
      <c r="Q13" t="s">
        <v>25</v>
      </c>
      <c r="R13" t="s">
        <v>26</v>
      </c>
      <c r="S13" t="s">
        <v>27</v>
      </c>
      <c r="T13" t="s">
        <v>28</v>
      </c>
      <c r="U13" t="s">
        <v>29</v>
      </c>
      <c r="V13" t="s">
        <v>30</v>
      </c>
      <c r="W13" t="s">
        <v>31</v>
      </c>
    </row>
    <row r="14" spans="2:24" x14ac:dyDescent="0.4">
      <c r="B14" t="s">
        <v>58</v>
      </c>
      <c r="C14" s="1">
        <f>SUM(D95:W95)</f>
        <v>0</v>
      </c>
      <c r="D14" s="1">
        <f>D95</f>
        <v>0</v>
      </c>
      <c r="E14" s="1">
        <f t="shared" ref="E14:W14" si="0">E95</f>
        <v>0</v>
      </c>
      <c r="F14" s="1">
        <f t="shared" si="0"/>
        <v>0</v>
      </c>
      <c r="G14" s="1">
        <f t="shared" si="0"/>
        <v>0</v>
      </c>
      <c r="H14" s="1">
        <f t="shared" si="0"/>
        <v>0</v>
      </c>
      <c r="I14" s="1">
        <f t="shared" si="0"/>
        <v>0</v>
      </c>
      <c r="J14" s="1">
        <f t="shared" si="0"/>
        <v>0</v>
      </c>
      <c r="K14" s="1">
        <f t="shared" si="0"/>
        <v>0</v>
      </c>
      <c r="L14" s="1">
        <f t="shared" si="0"/>
        <v>0</v>
      </c>
      <c r="M14" s="1">
        <f t="shared" si="0"/>
        <v>0</v>
      </c>
      <c r="N14" s="1">
        <f t="shared" si="0"/>
        <v>0</v>
      </c>
      <c r="O14" s="1">
        <f t="shared" si="0"/>
        <v>0</v>
      </c>
      <c r="P14" s="1">
        <f t="shared" si="0"/>
        <v>0</v>
      </c>
      <c r="Q14" s="1">
        <f t="shared" si="0"/>
        <v>0</v>
      </c>
      <c r="R14" s="1">
        <f t="shared" si="0"/>
        <v>0</v>
      </c>
      <c r="S14" s="1">
        <f t="shared" si="0"/>
        <v>0</v>
      </c>
      <c r="T14" s="1">
        <f t="shared" si="0"/>
        <v>0</v>
      </c>
      <c r="U14" s="1">
        <f t="shared" si="0"/>
        <v>0</v>
      </c>
      <c r="V14" s="1">
        <f t="shared" si="0"/>
        <v>0</v>
      </c>
      <c r="W14" s="1">
        <f t="shared" si="0"/>
        <v>0</v>
      </c>
      <c r="X14" s="1"/>
    </row>
    <row r="15" spans="2:24" ht="29.15" x14ac:dyDescent="0.4">
      <c r="B15" s="17" t="s">
        <v>98</v>
      </c>
      <c r="C15" s="67">
        <f>SUM(D15:W15)</f>
        <v>0</v>
      </c>
      <c r="D15" s="14"/>
      <c r="E15" s="14"/>
      <c r="F15" s="14"/>
      <c r="G15" s="14"/>
      <c r="H15" s="14"/>
      <c r="I15" s="14"/>
      <c r="J15" s="14"/>
      <c r="K15" s="14"/>
      <c r="L15" s="14"/>
      <c r="M15" s="14"/>
      <c r="N15" s="14"/>
      <c r="O15" s="14"/>
      <c r="P15" s="14"/>
      <c r="Q15" s="14"/>
      <c r="R15" s="14"/>
      <c r="S15" s="14"/>
      <c r="T15" s="14"/>
      <c r="U15" s="14"/>
      <c r="V15" s="14"/>
      <c r="W15" s="14"/>
      <c r="X15" s="23" t="str">
        <f>IF(SUM(D15:W15)&lt;&gt;C15,"/!\ Total annual investments must be equal to equity capital over 20 years /!\","")</f>
        <v/>
      </c>
    </row>
    <row r="16" spans="2:24" x14ac:dyDescent="0.4">
      <c r="B16" t="s">
        <v>51</v>
      </c>
      <c r="C16" s="67">
        <f t="shared" ref="C16:C19" si="1">SUM(D16:W16)</f>
        <v>0</v>
      </c>
      <c r="D16" s="14"/>
      <c r="E16" s="14"/>
      <c r="F16" s="14"/>
      <c r="G16" s="14"/>
      <c r="H16" s="14"/>
      <c r="I16" s="14"/>
      <c r="J16" s="14"/>
      <c r="K16" s="14"/>
      <c r="L16" s="14"/>
      <c r="M16" s="14"/>
      <c r="N16" s="14"/>
      <c r="O16" s="14"/>
      <c r="P16" s="14"/>
      <c r="Q16" s="14"/>
      <c r="R16" s="14"/>
      <c r="S16" s="14"/>
      <c r="T16" s="14"/>
      <c r="U16" s="14"/>
      <c r="V16" s="14"/>
      <c r="W16" s="14"/>
      <c r="X16" s="23" t="str">
        <f>IF(SUM(D16:W16)&lt;&gt;C16,"/!\ Total annual subsidies must be subsidies over 20 years /!\","")</f>
        <v/>
      </c>
    </row>
    <row r="17" spans="1:42" x14ac:dyDescent="0.4">
      <c r="B17" t="s">
        <v>55</v>
      </c>
      <c r="C17" s="67">
        <f t="shared" si="1"/>
        <v>0</v>
      </c>
      <c r="D17" s="14"/>
      <c r="E17" s="14"/>
      <c r="F17" s="14"/>
      <c r="G17" s="14"/>
      <c r="H17" s="14"/>
      <c r="I17" s="14"/>
      <c r="J17" s="14"/>
      <c r="K17" s="14"/>
      <c r="L17" s="14"/>
      <c r="M17" s="14"/>
      <c r="N17" s="14"/>
      <c r="O17" s="14"/>
      <c r="P17" s="14"/>
      <c r="Q17" s="14"/>
      <c r="R17" s="14"/>
      <c r="S17" s="14"/>
      <c r="T17" s="14"/>
      <c r="U17" s="14"/>
      <c r="V17" s="14"/>
      <c r="W17" s="14"/>
      <c r="X17" s="23" t="str">
        <f t="shared" ref="X17:X19" si="2">IF(SUM(D17:W17)&lt;&gt;C17,"/!\ Total annual subsidies must be subsidies over 20 years /!\","")</f>
        <v/>
      </c>
    </row>
    <row r="18" spans="1:42" x14ac:dyDescent="0.4">
      <c r="B18" t="s">
        <v>52</v>
      </c>
      <c r="C18" s="67">
        <f t="shared" si="1"/>
        <v>0</v>
      </c>
      <c r="D18" s="14"/>
      <c r="E18" s="14"/>
      <c r="F18" s="14"/>
      <c r="G18" s="14"/>
      <c r="H18" s="14"/>
      <c r="I18" s="14"/>
      <c r="J18" s="14"/>
      <c r="K18" s="14"/>
      <c r="L18" s="14"/>
      <c r="M18" s="14"/>
      <c r="N18" s="14"/>
      <c r="O18" s="14"/>
      <c r="P18" s="14"/>
      <c r="Q18" s="14"/>
      <c r="R18" s="14"/>
      <c r="S18" s="14"/>
      <c r="T18" s="14"/>
      <c r="U18" s="14"/>
      <c r="V18" s="14"/>
      <c r="W18" s="14"/>
      <c r="X18" s="23" t="str">
        <f t="shared" si="2"/>
        <v/>
      </c>
    </row>
    <row r="19" spans="1:42" x14ac:dyDescent="0.4">
      <c r="B19" t="s">
        <v>53</v>
      </c>
      <c r="C19" s="67">
        <f t="shared" si="1"/>
        <v>0</v>
      </c>
      <c r="D19" s="14"/>
      <c r="E19" s="14"/>
      <c r="F19" s="14"/>
      <c r="G19" s="14"/>
      <c r="H19" s="14"/>
      <c r="I19" s="14"/>
      <c r="J19" s="14"/>
      <c r="K19" s="14"/>
      <c r="L19" s="14"/>
      <c r="M19" s="14"/>
      <c r="N19" s="14"/>
      <c r="O19" s="14"/>
      <c r="P19" s="14"/>
      <c r="Q19" s="14"/>
      <c r="R19" s="14"/>
      <c r="S19" s="14"/>
      <c r="T19" s="14"/>
      <c r="U19" s="14"/>
      <c r="V19" s="14"/>
      <c r="W19" s="14"/>
      <c r="X19" s="23" t="str">
        <f t="shared" si="2"/>
        <v/>
      </c>
    </row>
    <row r="20" spans="1:42" x14ac:dyDescent="0.4">
      <c r="B20" s="25" t="s">
        <v>54</v>
      </c>
      <c r="C20" s="52" t="s">
        <v>103</v>
      </c>
      <c r="D20" s="15">
        <f>$C$3*D30</f>
        <v>0</v>
      </c>
      <c r="E20" s="15">
        <f t="shared" ref="E20:W20" si="3">$C$3*E30</f>
        <v>0</v>
      </c>
      <c r="F20" s="15">
        <f t="shared" si="3"/>
        <v>0</v>
      </c>
      <c r="G20" s="15">
        <f t="shared" si="3"/>
        <v>0</v>
      </c>
      <c r="H20" s="15">
        <f t="shared" si="3"/>
        <v>0</v>
      </c>
      <c r="I20" s="15">
        <f t="shared" si="3"/>
        <v>0</v>
      </c>
      <c r="J20" s="15">
        <f t="shared" si="3"/>
        <v>0</v>
      </c>
      <c r="K20" s="15">
        <f t="shared" si="3"/>
        <v>0</v>
      </c>
      <c r="L20" s="15">
        <f t="shared" si="3"/>
        <v>0</v>
      </c>
      <c r="M20" s="15">
        <f t="shared" si="3"/>
        <v>0</v>
      </c>
      <c r="N20" s="15">
        <f t="shared" si="3"/>
        <v>0</v>
      </c>
      <c r="O20" s="15">
        <f t="shared" si="3"/>
        <v>0</v>
      </c>
      <c r="P20" s="15">
        <f t="shared" si="3"/>
        <v>0</v>
      </c>
      <c r="Q20" s="15">
        <f t="shared" si="3"/>
        <v>0</v>
      </c>
      <c r="R20" s="15">
        <f t="shared" si="3"/>
        <v>0</v>
      </c>
      <c r="S20" s="15">
        <f t="shared" si="3"/>
        <v>0</v>
      </c>
      <c r="T20" s="15">
        <f t="shared" si="3"/>
        <v>0</v>
      </c>
      <c r="U20" s="15">
        <f t="shared" si="3"/>
        <v>0</v>
      </c>
      <c r="V20" s="15">
        <f t="shared" si="3"/>
        <v>0</v>
      </c>
      <c r="W20" s="15">
        <f t="shared" si="3"/>
        <v>0</v>
      </c>
      <c r="X20" s="23"/>
    </row>
    <row r="21" spans="1:42" x14ac:dyDescent="0.4">
      <c r="B21" s="25"/>
      <c r="C21" s="52" t="s">
        <v>104</v>
      </c>
      <c r="D21" s="15">
        <f t="shared" ref="D21:W21" si="4">$D$3*D51</f>
        <v>0</v>
      </c>
      <c r="E21" s="15">
        <f t="shared" si="4"/>
        <v>0</v>
      </c>
      <c r="F21" s="15">
        <f t="shared" si="4"/>
        <v>0</v>
      </c>
      <c r="G21" s="15">
        <f t="shared" si="4"/>
        <v>0</v>
      </c>
      <c r="H21" s="15">
        <f t="shared" si="4"/>
        <v>0</v>
      </c>
      <c r="I21" s="15">
        <f t="shared" si="4"/>
        <v>0</v>
      </c>
      <c r="J21" s="15">
        <f t="shared" si="4"/>
        <v>0</v>
      </c>
      <c r="K21" s="15">
        <f t="shared" si="4"/>
        <v>0</v>
      </c>
      <c r="L21" s="15">
        <f t="shared" si="4"/>
        <v>0</v>
      </c>
      <c r="M21" s="15">
        <f t="shared" si="4"/>
        <v>0</v>
      </c>
      <c r="N21" s="15">
        <f t="shared" si="4"/>
        <v>0</v>
      </c>
      <c r="O21" s="15">
        <f t="shared" si="4"/>
        <v>0</v>
      </c>
      <c r="P21" s="15">
        <f t="shared" si="4"/>
        <v>0</v>
      </c>
      <c r="Q21" s="15">
        <f t="shared" si="4"/>
        <v>0</v>
      </c>
      <c r="R21" s="15">
        <f t="shared" si="4"/>
        <v>0</v>
      </c>
      <c r="S21" s="15">
        <f t="shared" si="4"/>
        <v>0</v>
      </c>
      <c r="T21" s="15">
        <f t="shared" si="4"/>
        <v>0</v>
      </c>
      <c r="U21" s="15">
        <f t="shared" si="4"/>
        <v>0</v>
      </c>
      <c r="V21" s="15">
        <f t="shared" si="4"/>
        <v>0</v>
      </c>
      <c r="W21" s="15">
        <f t="shared" si="4"/>
        <v>0</v>
      </c>
      <c r="X21" s="23"/>
    </row>
    <row r="22" spans="1:42" x14ac:dyDescent="0.4">
      <c r="B22" s="25"/>
      <c r="C22" s="52" t="s">
        <v>105</v>
      </c>
      <c r="D22" s="15">
        <f>$E$3*D72</f>
        <v>0</v>
      </c>
      <c r="E22" s="15">
        <f t="shared" ref="E22:W22" si="5">$E$3*E72</f>
        <v>0</v>
      </c>
      <c r="F22" s="15">
        <f t="shared" si="5"/>
        <v>0</v>
      </c>
      <c r="G22" s="15">
        <f t="shared" si="5"/>
        <v>0</v>
      </c>
      <c r="H22" s="15">
        <f t="shared" si="5"/>
        <v>0</v>
      </c>
      <c r="I22" s="15">
        <f t="shared" si="5"/>
        <v>0</v>
      </c>
      <c r="J22" s="15">
        <f t="shared" si="5"/>
        <v>0</v>
      </c>
      <c r="K22" s="15">
        <f t="shared" si="5"/>
        <v>0</v>
      </c>
      <c r="L22" s="15">
        <f t="shared" si="5"/>
        <v>0</v>
      </c>
      <c r="M22" s="15">
        <f t="shared" si="5"/>
        <v>0</v>
      </c>
      <c r="N22" s="15">
        <f t="shared" si="5"/>
        <v>0</v>
      </c>
      <c r="O22" s="15">
        <f t="shared" si="5"/>
        <v>0</v>
      </c>
      <c r="P22" s="15">
        <f t="shared" si="5"/>
        <v>0</v>
      </c>
      <c r="Q22" s="15">
        <f t="shared" si="5"/>
        <v>0</v>
      </c>
      <c r="R22" s="15">
        <f t="shared" si="5"/>
        <v>0</v>
      </c>
      <c r="S22" s="15">
        <f t="shared" si="5"/>
        <v>0</v>
      </c>
      <c r="T22" s="15">
        <f t="shared" si="5"/>
        <v>0</v>
      </c>
      <c r="U22" s="15">
        <f t="shared" si="5"/>
        <v>0</v>
      </c>
      <c r="V22" s="15">
        <f t="shared" si="5"/>
        <v>0</v>
      </c>
      <c r="W22" s="15">
        <f t="shared" si="5"/>
        <v>0</v>
      </c>
      <c r="X22" s="23"/>
    </row>
    <row r="23" spans="1:42" x14ac:dyDescent="0.4">
      <c r="C23" s="1"/>
      <c r="D23" s="1"/>
      <c r="E23" s="1"/>
      <c r="F23" s="1"/>
      <c r="G23" s="1"/>
      <c r="H23" s="1"/>
      <c r="I23" s="1"/>
      <c r="J23" s="1"/>
      <c r="K23" s="1"/>
      <c r="L23" s="1"/>
      <c r="M23" s="1"/>
      <c r="N23" s="1"/>
      <c r="O23" s="1"/>
      <c r="P23" s="1"/>
      <c r="Q23" s="1"/>
      <c r="R23" s="1"/>
      <c r="S23" s="1"/>
      <c r="T23" s="1"/>
      <c r="U23" s="1"/>
      <c r="V23" s="1"/>
      <c r="W23" s="1"/>
    </row>
    <row r="24" spans="1:42" x14ac:dyDescent="0.4">
      <c r="B24" t="s">
        <v>3</v>
      </c>
      <c r="C24" s="1">
        <f>C14-C15-C16-C17-C18-C19</f>
        <v>0</v>
      </c>
      <c r="D24" s="1">
        <f>D14-D15-D16-D17-D18-D19</f>
        <v>0</v>
      </c>
      <c r="E24" s="1">
        <f t="shared" ref="E24:W24" si="6">E14-E15-E16-E17-E18-E19</f>
        <v>0</v>
      </c>
      <c r="F24" s="1">
        <f t="shared" si="6"/>
        <v>0</v>
      </c>
      <c r="G24" s="1">
        <f t="shared" si="6"/>
        <v>0</v>
      </c>
      <c r="H24" s="1">
        <f t="shared" si="6"/>
        <v>0</v>
      </c>
      <c r="I24" s="1">
        <f t="shared" si="6"/>
        <v>0</v>
      </c>
      <c r="J24" s="1">
        <f t="shared" si="6"/>
        <v>0</v>
      </c>
      <c r="K24" s="1">
        <f t="shared" si="6"/>
        <v>0</v>
      </c>
      <c r="L24" s="1">
        <f t="shared" si="6"/>
        <v>0</v>
      </c>
      <c r="M24" s="1">
        <f t="shared" si="6"/>
        <v>0</v>
      </c>
      <c r="N24" s="1">
        <f t="shared" si="6"/>
        <v>0</v>
      </c>
      <c r="O24" s="1">
        <f t="shared" si="6"/>
        <v>0</v>
      </c>
      <c r="P24" s="1">
        <f t="shared" si="6"/>
        <v>0</v>
      </c>
      <c r="Q24" s="1">
        <f t="shared" si="6"/>
        <v>0</v>
      </c>
      <c r="R24" s="1">
        <f t="shared" si="6"/>
        <v>0</v>
      </c>
      <c r="S24" s="1">
        <f t="shared" si="6"/>
        <v>0</v>
      </c>
      <c r="T24" s="1">
        <f t="shared" si="6"/>
        <v>0</v>
      </c>
      <c r="U24" s="1">
        <f t="shared" si="6"/>
        <v>0</v>
      </c>
      <c r="V24" s="1">
        <f t="shared" si="6"/>
        <v>0</v>
      </c>
      <c r="W24" s="1">
        <f t="shared" si="6"/>
        <v>0</v>
      </c>
    </row>
    <row r="25" spans="1:42" x14ac:dyDescent="0.4">
      <c r="B25" s="26" t="s">
        <v>4</v>
      </c>
      <c r="C25" s="1">
        <f>0.2*C24</f>
        <v>0</v>
      </c>
      <c r="D25" s="1">
        <f>0.2*D24</f>
        <v>0</v>
      </c>
      <c r="E25" s="1">
        <f t="shared" ref="E25:W25" si="7">0.2*E24</f>
        <v>0</v>
      </c>
      <c r="F25" s="1">
        <f t="shared" si="7"/>
        <v>0</v>
      </c>
      <c r="G25" s="1">
        <f t="shared" si="7"/>
        <v>0</v>
      </c>
      <c r="H25" s="1">
        <f t="shared" si="7"/>
        <v>0</v>
      </c>
      <c r="I25" s="1">
        <f t="shared" si="7"/>
        <v>0</v>
      </c>
      <c r="J25" s="1">
        <f t="shared" si="7"/>
        <v>0</v>
      </c>
      <c r="K25" s="1">
        <f t="shared" si="7"/>
        <v>0</v>
      </c>
      <c r="L25" s="1">
        <f t="shared" si="7"/>
        <v>0</v>
      </c>
      <c r="M25" s="1">
        <f t="shared" si="7"/>
        <v>0</v>
      </c>
      <c r="N25" s="1">
        <f t="shared" si="7"/>
        <v>0</v>
      </c>
      <c r="O25" s="1">
        <f t="shared" si="7"/>
        <v>0</v>
      </c>
      <c r="P25" s="1">
        <f t="shared" si="7"/>
        <v>0</v>
      </c>
      <c r="Q25" s="1">
        <f t="shared" si="7"/>
        <v>0</v>
      </c>
      <c r="R25" s="1">
        <f t="shared" si="7"/>
        <v>0</v>
      </c>
      <c r="S25" s="1">
        <f t="shared" si="7"/>
        <v>0</v>
      </c>
      <c r="T25" s="1">
        <f t="shared" si="7"/>
        <v>0</v>
      </c>
      <c r="U25" s="1">
        <f t="shared" si="7"/>
        <v>0</v>
      </c>
      <c r="V25" s="1">
        <f t="shared" si="7"/>
        <v>0</v>
      </c>
      <c r="W25" s="1">
        <f t="shared" si="7"/>
        <v>0</v>
      </c>
    </row>
    <row r="26" spans="1:42" x14ac:dyDescent="0.4">
      <c r="B26" s="26" t="s">
        <v>5</v>
      </c>
      <c r="C26" s="1">
        <f>C25+C24</f>
        <v>0</v>
      </c>
      <c r="D26" s="1">
        <f>D25+D24</f>
        <v>0</v>
      </c>
      <c r="E26" s="1">
        <f t="shared" ref="E26:W26" si="8">E25+E24</f>
        <v>0</v>
      </c>
      <c r="F26" s="1">
        <f t="shared" si="8"/>
        <v>0</v>
      </c>
      <c r="G26" s="1">
        <f t="shared" si="8"/>
        <v>0</v>
      </c>
      <c r="H26" s="1">
        <f t="shared" si="8"/>
        <v>0</v>
      </c>
      <c r="I26" s="1">
        <f t="shared" si="8"/>
        <v>0</v>
      </c>
      <c r="J26" s="1">
        <f t="shared" si="8"/>
        <v>0</v>
      </c>
      <c r="K26" s="1">
        <f t="shared" si="8"/>
        <v>0</v>
      </c>
      <c r="L26" s="1">
        <f t="shared" si="8"/>
        <v>0</v>
      </c>
      <c r="M26" s="1">
        <f t="shared" si="8"/>
        <v>0</v>
      </c>
      <c r="N26" s="1">
        <f t="shared" si="8"/>
        <v>0</v>
      </c>
      <c r="O26" s="1">
        <f t="shared" si="8"/>
        <v>0</v>
      </c>
      <c r="P26" s="1">
        <f t="shared" si="8"/>
        <v>0</v>
      </c>
      <c r="Q26" s="1">
        <f t="shared" si="8"/>
        <v>0</v>
      </c>
      <c r="R26" s="1">
        <f t="shared" si="8"/>
        <v>0</v>
      </c>
      <c r="S26" s="1">
        <f t="shared" si="8"/>
        <v>0</v>
      </c>
      <c r="T26" s="1">
        <f t="shared" si="8"/>
        <v>0</v>
      </c>
      <c r="U26" s="1">
        <f t="shared" si="8"/>
        <v>0</v>
      </c>
      <c r="V26" s="1">
        <f t="shared" si="8"/>
        <v>0</v>
      </c>
      <c r="W26" s="1">
        <f t="shared" si="8"/>
        <v>0</v>
      </c>
    </row>
    <row r="27" spans="1:42" hidden="1" x14ac:dyDescent="0.4">
      <c r="B27" s="26"/>
    </row>
    <row r="28" spans="1:42" hidden="1" x14ac:dyDescent="0.4">
      <c r="B28" t="s">
        <v>67</v>
      </c>
      <c r="C28" s="1">
        <f>SUM(D96:W96)</f>
        <v>0</v>
      </c>
    </row>
    <row r="29" spans="1:42" s="21" customFormat="1" hidden="1" x14ac:dyDescent="0.4">
      <c r="A29" s="45"/>
      <c r="B29" s="45" t="s">
        <v>106</v>
      </c>
      <c r="C29" s="45" t="s">
        <v>92</v>
      </c>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row>
    <row r="30" spans="1:42" s="21" customFormat="1" hidden="1" x14ac:dyDescent="0.4">
      <c r="A30" s="45"/>
      <c r="B30" s="45"/>
      <c r="C30" s="45" t="s">
        <v>56</v>
      </c>
      <c r="D30" s="46">
        <v>1</v>
      </c>
      <c r="E30" s="46">
        <f t="shared" ref="E30:AP30" si="9">D30*(1+$C9)</f>
        <v>1</v>
      </c>
      <c r="F30" s="46">
        <f t="shared" si="9"/>
        <v>1</v>
      </c>
      <c r="G30" s="46">
        <f t="shared" si="9"/>
        <v>1</v>
      </c>
      <c r="H30" s="46">
        <f t="shared" si="9"/>
        <v>1</v>
      </c>
      <c r="I30" s="46">
        <f t="shared" si="9"/>
        <v>1</v>
      </c>
      <c r="J30" s="46">
        <f t="shared" si="9"/>
        <v>1</v>
      </c>
      <c r="K30" s="46">
        <f t="shared" si="9"/>
        <v>1</v>
      </c>
      <c r="L30" s="46">
        <f t="shared" si="9"/>
        <v>1</v>
      </c>
      <c r="M30" s="46">
        <f t="shared" si="9"/>
        <v>1</v>
      </c>
      <c r="N30" s="46">
        <f t="shared" si="9"/>
        <v>1</v>
      </c>
      <c r="O30" s="46">
        <f t="shared" si="9"/>
        <v>1</v>
      </c>
      <c r="P30" s="46">
        <f t="shared" si="9"/>
        <v>1</v>
      </c>
      <c r="Q30" s="46">
        <f t="shared" si="9"/>
        <v>1</v>
      </c>
      <c r="R30" s="46">
        <f t="shared" si="9"/>
        <v>1</v>
      </c>
      <c r="S30" s="46">
        <f t="shared" si="9"/>
        <v>1</v>
      </c>
      <c r="T30" s="46">
        <f t="shared" si="9"/>
        <v>1</v>
      </c>
      <c r="U30" s="46">
        <f t="shared" si="9"/>
        <v>1</v>
      </c>
      <c r="V30" s="46">
        <f t="shared" si="9"/>
        <v>1</v>
      </c>
      <c r="W30" s="46">
        <f t="shared" si="9"/>
        <v>1</v>
      </c>
      <c r="X30" s="46">
        <f t="shared" si="9"/>
        <v>1</v>
      </c>
      <c r="Y30" s="46">
        <f t="shared" si="9"/>
        <v>1</v>
      </c>
      <c r="Z30" s="46">
        <f t="shared" si="9"/>
        <v>1</v>
      </c>
      <c r="AA30" s="46">
        <f t="shared" si="9"/>
        <v>1</v>
      </c>
      <c r="AB30" s="46">
        <f t="shared" si="9"/>
        <v>1</v>
      </c>
      <c r="AC30" s="46">
        <f t="shared" si="9"/>
        <v>1</v>
      </c>
      <c r="AD30" s="46">
        <f t="shared" si="9"/>
        <v>1</v>
      </c>
      <c r="AE30" s="46">
        <f t="shared" si="9"/>
        <v>1</v>
      </c>
      <c r="AF30" s="46">
        <f t="shared" si="9"/>
        <v>1</v>
      </c>
      <c r="AG30" s="46">
        <f t="shared" si="9"/>
        <v>1</v>
      </c>
      <c r="AH30" s="46">
        <f t="shared" si="9"/>
        <v>1</v>
      </c>
      <c r="AI30" s="46">
        <f t="shared" si="9"/>
        <v>1</v>
      </c>
      <c r="AJ30" s="46">
        <f t="shared" si="9"/>
        <v>1</v>
      </c>
      <c r="AK30" s="46">
        <f t="shared" si="9"/>
        <v>1</v>
      </c>
      <c r="AL30" s="46">
        <f t="shared" si="9"/>
        <v>1</v>
      </c>
      <c r="AM30" s="46">
        <f t="shared" si="9"/>
        <v>1</v>
      </c>
      <c r="AN30" s="46">
        <f t="shared" si="9"/>
        <v>1</v>
      </c>
      <c r="AO30" s="46">
        <f t="shared" si="9"/>
        <v>1</v>
      </c>
      <c r="AP30" s="46">
        <f t="shared" si="9"/>
        <v>1</v>
      </c>
    </row>
    <row r="31" spans="1:42" s="21" customFormat="1" hidden="1" x14ac:dyDescent="0.4">
      <c r="A31" s="45"/>
      <c r="B31" s="45"/>
      <c r="C31" s="45" t="s">
        <v>47</v>
      </c>
      <c r="D31" s="46">
        <v>1</v>
      </c>
      <c r="E31" s="46">
        <f t="shared" ref="E31:AP31" si="10">D31*(1+$C4)</f>
        <v>1</v>
      </c>
      <c r="F31" s="46">
        <f t="shared" si="10"/>
        <v>1</v>
      </c>
      <c r="G31" s="46">
        <f t="shared" si="10"/>
        <v>1</v>
      </c>
      <c r="H31" s="46">
        <f t="shared" si="10"/>
        <v>1</v>
      </c>
      <c r="I31" s="46">
        <f t="shared" si="10"/>
        <v>1</v>
      </c>
      <c r="J31" s="46">
        <f t="shared" si="10"/>
        <v>1</v>
      </c>
      <c r="K31" s="46">
        <f t="shared" si="10"/>
        <v>1</v>
      </c>
      <c r="L31" s="46">
        <f t="shared" si="10"/>
        <v>1</v>
      </c>
      <c r="M31" s="46">
        <f t="shared" si="10"/>
        <v>1</v>
      </c>
      <c r="N31" s="46">
        <f t="shared" si="10"/>
        <v>1</v>
      </c>
      <c r="O31" s="46">
        <f t="shared" si="10"/>
        <v>1</v>
      </c>
      <c r="P31" s="46">
        <f t="shared" si="10"/>
        <v>1</v>
      </c>
      <c r="Q31" s="46">
        <f t="shared" si="10"/>
        <v>1</v>
      </c>
      <c r="R31" s="46">
        <f t="shared" si="10"/>
        <v>1</v>
      </c>
      <c r="S31" s="46">
        <f t="shared" si="10"/>
        <v>1</v>
      </c>
      <c r="T31" s="46">
        <f t="shared" si="10"/>
        <v>1</v>
      </c>
      <c r="U31" s="46">
        <f t="shared" si="10"/>
        <v>1</v>
      </c>
      <c r="V31" s="46">
        <f t="shared" si="10"/>
        <v>1</v>
      </c>
      <c r="W31" s="46">
        <f t="shared" si="10"/>
        <v>1</v>
      </c>
      <c r="X31" s="46">
        <f t="shared" si="10"/>
        <v>1</v>
      </c>
      <c r="Y31" s="46">
        <f t="shared" si="10"/>
        <v>1</v>
      </c>
      <c r="Z31" s="46">
        <f t="shared" si="10"/>
        <v>1</v>
      </c>
      <c r="AA31" s="46">
        <f t="shared" si="10"/>
        <v>1</v>
      </c>
      <c r="AB31" s="46">
        <f t="shared" si="10"/>
        <v>1</v>
      </c>
      <c r="AC31" s="46">
        <f t="shared" si="10"/>
        <v>1</v>
      </c>
      <c r="AD31" s="46">
        <f t="shared" si="10"/>
        <v>1</v>
      </c>
      <c r="AE31" s="46">
        <f t="shared" si="10"/>
        <v>1</v>
      </c>
      <c r="AF31" s="46">
        <f t="shared" si="10"/>
        <v>1</v>
      </c>
      <c r="AG31" s="46">
        <f t="shared" si="10"/>
        <v>1</v>
      </c>
      <c r="AH31" s="46">
        <f t="shared" si="10"/>
        <v>1</v>
      </c>
      <c r="AI31" s="46">
        <f t="shared" si="10"/>
        <v>1</v>
      </c>
      <c r="AJ31" s="46">
        <f t="shared" si="10"/>
        <v>1</v>
      </c>
      <c r="AK31" s="46">
        <f t="shared" si="10"/>
        <v>1</v>
      </c>
      <c r="AL31" s="46">
        <f t="shared" si="10"/>
        <v>1</v>
      </c>
      <c r="AM31" s="46">
        <f t="shared" si="10"/>
        <v>1</v>
      </c>
      <c r="AN31" s="46">
        <f t="shared" si="10"/>
        <v>1</v>
      </c>
      <c r="AO31" s="46">
        <f t="shared" si="10"/>
        <v>1</v>
      </c>
      <c r="AP31" s="46">
        <f t="shared" si="10"/>
        <v>1</v>
      </c>
    </row>
    <row r="32" spans="1:42" s="21" customFormat="1" hidden="1" x14ac:dyDescent="0.4">
      <c r="A32" s="45"/>
      <c r="B32" s="45"/>
      <c r="C32" s="45" t="s">
        <v>50</v>
      </c>
      <c r="D32" s="46">
        <v>1</v>
      </c>
      <c r="E32" s="46">
        <f t="shared" ref="E32:AP32" si="11">D32*(1+$C5)</f>
        <v>1</v>
      </c>
      <c r="F32" s="46">
        <f t="shared" si="11"/>
        <v>1</v>
      </c>
      <c r="G32" s="46">
        <f t="shared" si="11"/>
        <v>1</v>
      </c>
      <c r="H32" s="46">
        <f t="shared" si="11"/>
        <v>1</v>
      </c>
      <c r="I32" s="46">
        <f t="shared" si="11"/>
        <v>1</v>
      </c>
      <c r="J32" s="46">
        <f t="shared" si="11"/>
        <v>1</v>
      </c>
      <c r="K32" s="46">
        <f t="shared" si="11"/>
        <v>1</v>
      </c>
      <c r="L32" s="46">
        <f t="shared" si="11"/>
        <v>1</v>
      </c>
      <c r="M32" s="46">
        <f t="shared" si="11"/>
        <v>1</v>
      </c>
      <c r="N32" s="46">
        <f t="shared" si="11"/>
        <v>1</v>
      </c>
      <c r="O32" s="46">
        <f t="shared" si="11"/>
        <v>1</v>
      </c>
      <c r="P32" s="46">
        <f t="shared" si="11"/>
        <v>1</v>
      </c>
      <c r="Q32" s="46">
        <f t="shared" si="11"/>
        <v>1</v>
      </c>
      <c r="R32" s="46">
        <f t="shared" si="11"/>
        <v>1</v>
      </c>
      <c r="S32" s="46">
        <f t="shared" si="11"/>
        <v>1</v>
      </c>
      <c r="T32" s="46">
        <f t="shared" si="11"/>
        <v>1</v>
      </c>
      <c r="U32" s="46">
        <f t="shared" si="11"/>
        <v>1</v>
      </c>
      <c r="V32" s="46">
        <f t="shared" si="11"/>
        <v>1</v>
      </c>
      <c r="W32" s="46">
        <f t="shared" si="11"/>
        <v>1</v>
      </c>
      <c r="X32" s="46">
        <f t="shared" si="11"/>
        <v>1</v>
      </c>
      <c r="Y32" s="46">
        <f t="shared" si="11"/>
        <v>1</v>
      </c>
      <c r="Z32" s="46">
        <f t="shared" si="11"/>
        <v>1</v>
      </c>
      <c r="AA32" s="46">
        <f t="shared" si="11"/>
        <v>1</v>
      </c>
      <c r="AB32" s="46">
        <f t="shared" si="11"/>
        <v>1</v>
      </c>
      <c r="AC32" s="46">
        <f t="shared" si="11"/>
        <v>1</v>
      </c>
      <c r="AD32" s="46">
        <f t="shared" si="11"/>
        <v>1</v>
      </c>
      <c r="AE32" s="46">
        <f t="shared" si="11"/>
        <v>1</v>
      </c>
      <c r="AF32" s="46">
        <f t="shared" si="11"/>
        <v>1</v>
      </c>
      <c r="AG32" s="46">
        <f t="shared" si="11"/>
        <v>1</v>
      </c>
      <c r="AH32" s="46">
        <f t="shared" si="11"/>
        <v>1</v>
      </c>
      <c r="AI32" s="46">
        <f t="shared" si="11"/>
        <v>1</v>
      </c>
      <c r="AJ32" s="46">
        <f t="shared" si="11"/>
        <v>1</v>
      </c>
      <c r="AK32" s="46">
        <f t="shared" si="11"/>
        <v>1</v>
      </c>
      <c r="AL32" s="46">
        <f t="shared" si="11"/>
        <v>1</v>
      </c>
      <c r="AM32" s="46">
        <f t="shared" si="11"/>
        <v>1</v>
      </c>
      <c r="AN32" s="46">
        <f t="shared" si="11"/>
        <v>1</v>
      </c>
      <c r="AO32" s="46">
        <f t="shared" si="11"/>
        <v>1</v>
      </c>
      <c r="AP32" s="46">
        <f t="shared" si="11"/>
        <v>1</v>
      </c>
    </row>
    <row r="33" spans="1:42" s="21" customFormat="1" hidden="1" x14ac:dyDescent="0.4">
      <c r="A33" s="45"/>
      <c r="B33" s="45"/>
      <c r="C33" s="45" t="s">
        <v>48</v>
      </c>
      <c r="D33" s="46">
        <v>1</v>
      </c>
      <c r="E33" s="46">
        <f t="shared" ref="E33:AP33" si="12">D33*(1+$C6)</f>
        <v>1</v>
      </c>
      <c r="F33" s="46">
        <f t="shared" si="12"/>
        <v>1</v>
      </c>
      <c r="G33" s="46">
        <f t="shared" si="12"/>
        <v>1</v>
      </c>
      <c r="H33" s="46">
        <f t="shared" si="12"/>
        <v>1</v>
      </c>
      <c r="I33" s="46">
        <f t="shared" si="12"/>
        <v>1</v>
      </c>
      <c r="J33" s="46">
        <f t="shared" si="12"/>
        <v>1</v>
      </c>
      <c r="K33" s="46">
        <f t="shared" si="12"/>
        <v>1</v>
      </c>
      <c r="L33" s="46">
        <f t="shared" si="12"/>
        <v>1</v>
      </c>
      <c r="M33" s="46">
        <f t="shared" si="12"/>
        <v>1</v>
      </c>
      <c r="N33" s="46">
        <f t="shared" si="12"/>
        <v>1</v>
      </c>
      <c r="O33" s="46">
        <f t="shared" si="12"/>
        <v>1</v>
      </c>
      <c r="P33" s="46">
        <f t="shared" si="12"/>
        <v>1</v>
      </c>
      <c r="Q33" s="46">
        <f t="shared" si="12"/>
        <v>1</v>
      </c>
      <c r="R33" s="46">
        <f t="shared" si="12"/>
        <v>1</v>
      </c>
      <c r="S33" s="46">
        <f t="shared" si="12"/>
        <v>1</v>
      </c>
      <c r="T33" s="46">
        <f t="shared" si="12"/>
        <v>1</v>
      </c>
      <c r="U33" s="46">
        <f t="shared" si="12"/>
        <v>1</v>
      </c>
      <c r="V33" s="46">
        <f t="shared" si="12"/>
        <v>1</v>
      </c>
      <c r="W33" s="46">
        <f t="shared" si="12"/>
        <v>1</v>
      </c>
      <c r="X33" s="46">
        <f t="shared" si="12"/>
        <v>1</v>
      </c>
      <c r="Y33" s="46">
        <f t="shared" si="12"/>
        <v>1</v>
      </c>
      <c r="Z33" s="46">
        <f t="shared" si="12"/>
        <v>1</v>
      </c>
      <c r="AA33" s="46">
        <f t="shared" si="12"/>
        <v>1</v>
      </c>
      <c r="AB33" s="46">
        <f t="shared" si="12"/>
        <v>1</v>
      </c>
      <c r="AC33" s="46">
        <f t="shared" si="12"/>
        <v>1</v>
      </c>
      <c r="AD33" s="46">
        <f t="shared" si="12"/>
        <v>1</v>
      </c>
      <c r="AE33" s="46">
        <f t="shared" si="12"/>
        <v>1</v>
      </c>
      <c r="AF33" s="46">
        <f t="shared" si="12"/>
        <v>1</v>
      </c>
      <c r="AG33" s="46">
        <f t="shared" si="12"/>
        <v>1</v>
      </c>
      <c r="AH33" s="46">
        <f t="shared" si="12"/>
        <v>1</v>
      </c>
      <c r="AI33" s="46">
        <f t="shared" si="12"/>
        <v>1</v>
      </c>
      <c r="AJ33" s="46">
        <f t="shared" si="12"/>
        <v>1</v>
      </c>
      <c r="AK33" s="46">
        <f t="shared" si="12"/>
        <v>1</v>
      </c>
      <c r="AL33" s="46">
        <f t="shared" si="12"/>
        <v>1</v>
      </c>
      <c r="AM33" s="46">
        <f t="shared" si="12"/>
        <v>1</v>
      </c>
      <c r="AN33" s="46">
        <f t="shared" si="12"/>
        <v>1</v>
      </c>
      <c r="AO33" s="46">
        <f t="shared" si="12"/>
        <v>1</v>
      </c>
      <c r="AP33" s="46">
        <f t="shared" si="12"/>
        <v>1</v>
      </c>
    </row>
    <row r="34" spans="1:42" s="21" customFormat="1" hidden="1" x14ac:dyDescent="0.4">
      <c r="A34" s="45"/>
      <c r="B34" s="45"/>
      <c r="C34" s="45"/>
      <c r="D34" s="46"/>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row>
    <row r="35" spans="1:42" s="21" customFormat="1" hidden="1" x14ac:dyDescent="0.4">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row>
    <row r="36" spans="1:42" s="21" customFormat="1" hidden="1" x14ac:dyDescent="0.4">
      <c r="A36" s="45"/>
      <c r="B36" s="45" t="s">
        <v>57</v>
      </c>
      <c r="C36" s="45" t="s">
        <v>33</v>
      </c>
      <c r="D36" s="45" t="s">
        <v>7</v>
      </c>
      <c r="E36" s="45" t="s">
        <v>13</v>
      </c>
      <c r="F36" s="45" t="s">
        <v>14</v>
      </c>
      <c r="G36" s="45" t="s">
        <v>15</v>
      </c>
      <c r="H36" s="45" t="s">
        <v>16</v>
      </c>
      <c r="I36" s="45" t="s">
        <v>17</v>
      </c>
      <c r="J36" s="45" t="s">
        <v>18</v>
      </c>
      <c r="K36" s="45" t="s">
        <v>19</v>
      </c>
      <c r="L36" s="45" t="s">
        <v>20</v>
      </c>
      <c r="M36" s="45" t="s">
        <v>21</v>
      </c>
      <c r="N36" s="45" t="s">
        <v>22</v>
      </c>
      <c r="O36" s="45" t="s">
        <v>23</v>
      </c>
      <c r="P36" s="45" t="s">
        <v>24</v>
      </c>
      <c r="Q36" s="45" t="s">
        <v>25</v>
      </c>
      <c r="R36" s="45" t="s">
        <v>26</v>
      </c>
      <c r="S36" s="45" t="s">
        <v>27</v>
      </c>
      <c r="T36" s="45" t="s">
        <v>28</v>
      </c>
      <c r="U36" s="45" t="s">
        <v>29</v>
      </c>
      <c r="V36" s="45" t="s">
        <v>30</v>
      </c>
      <c r="W36" s="45" t="s">
        <v>31</v>
      </c>
      <c r="X36" s="45"/>
      <c r="Y36" s="45"/>
      <c r="Z36" s="45"/>
      <c r="AA36" s="45"/>
      <c r="AB36" s="45"/>
      <c r="AC36" s="45"/>
      <c r="AD36" s="45"/>
      <c r="AE36" s="45"/>
      <c r="AF36" s="45"/>
      <c r="AG36" s="45"/>
      <c r="AH36" s="45"/>
      <c r="AI36" s="45"/>
      <c r="AJ36" s="45"/>
      <c r="AK36" s="45"/>
      <c r="AL36" s="45"/>
      <c r="AM36" s="45"/>
      <c r="AN36" s="45"/>
      <c r="AO36" s="45"/>
      <c r="AP36" s="45"/>
    </row>
    <row r="37" spans="1:42" s="21" customFormat="1" hidden="1" x14ac:dyDescent="0.4">
      <c r="A37" s="45"/>
      <c r="B37" s="45" t="s">
        <v>61</v>
      </c>
      <c r="C37" s="47">
        <f>SUM(D37:W37)</f>
        <v>0</v>
      </c>
      <c r="D37" s="47">
        <f>IF(D14&lt;&gt;0,D14*D$32,0)</f>
        <v>0</v>
      </c>
      <c r="E37" s="47">
        <f t="shared" ref="E37:W37" si="13">IF(E14&lt;&gt;0,E14*E$32,0)</f>
        <v>0</v>
      </c>
      <c r="F37" s="47">
        <f t="shared" si="13"/>
        <v>0</v>
      </c>
      <c r="G37" s="47">
        <f t="shared" si="13"/>
        <v>0</v>
      </c>
      <c r="H37" s="47">
        <f t="shared" si="13"/>
        <v>0</v>
      </c>
      <c r="I37" s="47">
        <f t="shared" si="13"/>
        <v>0</v>
      </c>
      <c r="J37" s="47">
        <f t="shared" si="13"/>
        <v>0</v>
      </c>
      <c r="K37" s="47">
        <f t="shared" si="13"/>
        <v>0</v>
      </c>
      <c r="L37" s="47">
        <f t="shared" si="13"/>
        <v>0</v>
      </c>
      <c r="M37" s="47">
        <f t="shared" si="13"/>
        <v>0</v>
      </c>
      <c r="N37" s="47">
        <f t="shared" si="13"/>
        <v>0</v>
      </c>
      <c r="O37" s="47">
        <f t="shared" si="13"/>
        <v>0</v>
      </c>
      <c r="P37" s="47">
        <f t="shared" si="13"/>
        <v>0</v>
      </c>
      <c r="Q37" s="47">
        <f t="shared" si="13"/>
        <v>0</v>
      </c>
      <c r="R37" s="47">
        <f t="shared" si="13"/>
        <v>0</v>
      </c>
      <c r="S37" s="47">
        <f t="shared" si="13"/>
        <v>0</v>
      </c>
      <c r="T37" s="47">
        <f t="shared" si="13"/>
        <v>0</v>
      </c>
      <c r="U37" s="47">
        <f t="shared" si="13"/>
        <v>0</v>
      </c>
      <c r="V37" s="47">
        <f t="shared" si="13"/>
        <v>0</v>
      </c>
      <c r="W37" s="47">
        <f t="shared" si="13"/>
        <v>0</v>
      </c>
      <c r="X37" s="45"/>
      <c r="Y37" s="45"/>
      <c r="Z37" s="45"/>
      <c r="AA37" s="45"/>
      <c r="AB37" s="45"/>
      <c r="AC37" s="45"/>
      <c r="AD37" s="45"/>
      <c r="AE37" s="45"/>
      <c r="AF37" s="45"/>
      <c r="AG37" s="45"/>
      <c r="AH37" s="45"/>
      <c r="AI37" s="45"/>
      <c r="AJ37" s="45"/>
      <c r="AK37" s="45"/>
      <c r="AL37" s="45"/>
      <c r="AM37" s="45"/>
      <c r="AN37" s="45"/>
      <c r="AO37" s="45"/>
      <c r="AP37" s="45"/>
    </row>
    <row r="38" spans="1:42" s="21" customFormat="1" hidden="1" x14ac:dyDescent="0.4">
      <c r="A38" s="45"/>
      <c r="B38" s="45" t="s">
        <v>62</v>
      </c>
      <c r="C38" s="47">
        <f t="shared" ref="C38:C42" si="14">SUM(D38:W38)</f>
        <v>0</v>
      </c>
      <c r="D38" s="47">
        <f>IF(D14&lt;&gt;0,D15*D$33,0)</f>
        <v>0</v>
      </c>
      <c r="E38" s="47">
        <f t="shared" ref="E38:W38" si="15">IF(E14&lt;&gt;0,E15*E$33,0)</f>
        <v>0</v>
      </c>
      <c r="F38" s="47">
        <f t="shared" si="15"/>
        <v>0</v>
      </c>
      <c r="G38" s="47">
        <f t="shared" si="15"/>
        <v>0</v>
      </c>
      <c r="H38" s="47">
        <f t="shared" si="15"/>
        <v>0</v>
      </c>
      <c r="I38" s="47">
        <f t="shared" si="15"/>
        <v>0</v>
      </c>
      <c r="J38" s="47">
        <f t="shared" si="15"/>
        <v>0</v>
      </c>
      <c r="K38" s="47">
        <f t="shared" si="15"/>
        <v>0</v>
      </c>
      <c r="L38" s="47">
        <f t="shared" si="15"/>
        <v>0</v>
      </c>
      <c r="M38" s="47">
        <f t="shared" si="15"/>
        <v>0</v>
      </c>
      <c r="N38" s="47">
        <f t="shared" si="15"/>
        <v>0</v>
      </c>
      <c r="O38" s="47">
        <f t="shared" si="15"/>
        <v>0</v>
      </c>
      <c r="P38" s="47">
        <f t="shared" si="15"/>
        <v>0</v>
      </c>
      <c r="Q38" s="47">
        <f t="shared" si="15"/>
        <v>0</v>
      </c>
      <c r="R38" s="47">
        <f t="shared" si="15"/>
        <v>0</v>
      </c>
      <c r="S38" s="47">
        <f t="shared" si="15"/>
        <v>0</v>
      </c>
      <c r="T38" s="47">
        <f t="shared" si="15"/>
        <v>0</v>
      </c>
      <c r="U38" s="47">
        <f t="shared" si="15"/>
        <v>0</v>
      </c>
      <c r="V38" s="47">
        <f t="shared" si="15"/>
        <v>0</v>
      </c>
      <c r="W38" s="47">
        <f t="shared" si="15"/>
        <v>0</v>
      </c>
      <c r="X38" s="45"/>
      <c r="Y38" s="45"/>
      <c r="Z38" s="45"/>
      <c r="AA38" s="45"/>
      <c r="AB38" s="45"/>
      <c r="AC38" s="45"/>
      <c r="AD38" s="45"/>
      <c r="AE38" s="45"/>
      <c r="AF38" s="45"/>
      <c r="AG38" s="45"/>
      <c r="AH38" s="45"/>
      <c r="AI38" s="45"/>
      <c r="AJ38" s="45"/>
      <c r="AK38" s="45"/>
      <c r="AL38" s="45"/>
      <c r="AM38" s="45"/>
      <c r="AN38" s="45"/>
      <c r="AO38" s="45"/>
      <c r="AP38" s="45"/>
    </row>
    <row r="39" spans="1:42" s="21" customFormat="1" hidden="1" x14ac:dyDescent="0.4">
      <c r="A39" s="45"/>
      <c r="B39" s="45" t="s">
        <v>63</v>
      </c>
      <c r="C39" s="47">
        <f t="shared" si="14"/>
        <v>0</v>
      </c>
      <c r="D39" s="47">
        <f>IF(D14&lt;&gt;0,D16*D$32,0)</f>
        <v>0</v>
      </c>
      <c r="E39" s="47">
        <f t="shared" ref="E39:W39" si="16">IF(E14&lt;&gt;0,E16*E$32,0)</f>
        <v>0</v>
      </c>
      <c r="F39" s="47">
        <f t="shared" si="16"/>
        <v>0</v>
      </c>
      <c r="G39" s="47">
        <f t="shared" si="16"/>
        <v>0</v>
      </c>
      <c r="H39" s="47">
        <f t="shared" si="16"/>
        <v>0</v>
      </c>
      <c r="I39" s="47">
        <f t="shared" si="16"/>
        <v>0</v>
      </c>
      <c r="J39" s="47">
        <f t="shared" si="16"/>
        <v>0</v>
      </c>
      <c r="K39" s="47">
        <f t="shared" si="16"/>
        <v>0</v>
      </c>
      <c r="L39" s="47">
        <f t="shared" si="16"/>
        <v>0</v>
      </c>
      <c r="M39" s="47">
        <f t="shared" si="16"/>
        <v>0</v>
      </c>
      <c r="N39" s="47">
        <f t="shared" si="16"/>
        <v>0</v>
      </c>
      <c r="O39" s="47">
        <f t="shared" si="16"/>
        <v>0</v>
      </c>
      <c r="P39" s="47">
        <f t="shared" si="16"/>
        <v>0</v>
      </c>
      <c r="Q39" s="47">
        <f t="shared" si="16"/>
        <v>0</v>
      </c>
      <c r="R39" s="47">
        <f t="shared" si="16"/>
        <v>0</v>
      </c>
      <c r="S39" s="47">
        <f t="shared" si="16"/>
        <v>0</v>
      </c>
      <c r="T39" s="47">
        <f t="shared" si="16"/>
        <v>0</v>
      </c>
      <c r="U39" s="47">
        <f t="shared" si="16"/>
        <v>0</v>
      </c>
      <c r="V39" s="47">
        <f t="shared" si="16"/>
        <v>0</v>
      </c>
      <c r="W39" s="47">
        <f t="shared" si="16"/>
        <v>0</v>
      </c>
      <c r="X39" s="45"/>
      <c r="Y39" s="45"/>
      <c r="Z39" s="45"/>
      <c r="AA39" s="45"/>
      <c r="AB39" s="45"/>
      <c r="AC39" s="45"/>
      <c r="AD39" s="45"/>
      <c r="AE39" s="45"/>
      <c r="AF39" s="45"/>
      <c r="AG39" s="45"/>
      <c r="AH39" s="45"/>
      <c r="AI39" s="45"/>
      <c r="AJ39" s="45"/>
      <c r="AK39" s="45"/>
      <c r="AL39" s="45"/>
      <c r="AM39" s="45"/>
      <c r="AN39" s="45"/>
      <c r="AO39" s="45"/>
      <c r="AP39" s="45"/>
    </row>
    <row r="40" spans="1:42" s="21" customFormat="1" hidden="1" x14ac:dyDescent="0.4">
      <c r="A40" s="45"/>
      <c r="B40" s="45" t="s">
        <v>64</v>
      </c>
      <c r="C40" s="47">
        <f t="shared" si="14"/>
        <v>0</v>
      </c>
      <c r="D40" s="47">
        <f>IF(D14&lt;&gt;0,D17*D$32,0)</f>
        <v>0</v>
      </c>
      <c r="E40" s="47">
        <f t="shared" ref="E40:W40" si="17">IF(E14&lt;&gt;0,E17*E$32,0)</f>
        <v>0</v>
      </c>
      <c r="F40" s="47">
        <f t="shared" si="17"/>
        <v>0</v>
      </c>
      <c r="G40" s="47">
        <f t="shared" si="17"/>
        <v>0</v>
      </c>
      <c r="H40" s="47">
        <f t="shared" si="17"/>
        <v>0</v>
      </c>
      <c r="I40" s="47">
        <f t="shared" si="17"/>
        <v>0</v>
      </c>
      <c r="J40" s="47">
        <f t="shared" si="17"/>
        <v>0</v>
      </c>
      <c r="K40" s="47">
        <f t="shared" si="17"/>
        <v>0</v>
      </c>
      <c r="L40" s="47">
        <f t="shared" si="17"/>
        <v>0</v>
      </c>
      <c r="M40" s="47">
        <f t="shared" si="17"/>
        <v>0</v>
      </c>
      <c r="N40" s="47">
        <f t="shared" si="17"/>
        <v>0</v>
      </c>
      <c r="O40" s="47">
        <f t="shared" si="17"/>
        <v>0</v>
      </c>
      <c r="P40" s="47">
        <f t="shared" si="17"/>
        <v>0</v>
      </c>
      <c r="Q40" s="47">
        <f t="shared" si="17"/>
        <v>0</v>
      </c>
      <c r="R40" s="47">
        <f t="shared" si="17"/>
        <v>0</v>
      </c>
      <c r="S40" s="47">
        <f t="shared" si="17"/>
        <v>0</v>
      </c>
      <c r="T40" s="47">
        <f t="shared" si="17"/>
        <v>0</v>
      </c>
      <c r="U40" s="47">
        <f t="shared" si="17"/>
        <v>0</v>
      </c>
      <c r="V40" s="47">
        <f t="shared" si="17"/>
        <v>0</v>
      </c>
      <c r="W40" s="47">
        <f t="shared" si="17"/>
        <v>0</v>
      </c>
      <c r="X40" s="45"/>
      <c r="Y40" s="45"/>
      <c r="Z40" s="45"/>
      <c r="AA40" s="45"/>
      <c r="AB40" s="45"/>
      <c r="AC40" s="45"/>
      <c r="AD40" s="45"/>
      <c r="AE40" s="45"/>
      <c r="AF40" s="45"/>
      <c r="AG40" s="45"/>
      <c r="AH40" s="45"/>
      <c r="AI40" s="45"/>
      <c r="AJ40" s="45"/>
      <c r="AK40" s="45"/>
      <c r="AL40" s="45"/>
      <c r="AM40" s="45"/>
      <c r="AN40" s="45"/>
      <c r="AO40" s="45"/>
      <c r="AP40" s="45"/>
    </row>
    <row r="41" spans="1:42" s="21" customFormat="1" hidden="1" x14ac:dyDescent="0.4">
      <c r="A41" s="45"/>
      <c r="B41" s="45" t="s">
        <v>65</v>
      </c>
      <c r="C41" s="47">
        <f t="shared" si="14"/>
        <v>0</v>
      </c>
      <c r="D41" s="47">
        <f>IF(D14&lt;&gt;0,D18*D$32,0)</f>
        <v>0</v>
      </c>
      <c r="E41" s="47">
        <f t="shared" ref="E41:W41" si="18">IF(E14&lt;&gt;0,E18*E$32,0)</f>
        <v>0</v>
      </c>
      <c r="F41" s="47">
        <f t="shared" si="18"/>
        <v>0</v>
      </c>
      <c r="G41" s="47">
        <f t="shared" si="18"/>
        <v>0</v>
      </c>
      <c r="H41" s="47">
        <f t="shared" si="18"/>
        <v>0</v>
      </c>
      <c r="I41" s="47">
        <f t="shared" si="18"/>
        <v>0</v>
      </c>
      <c r="J41" s="47">
        <f t="shared" si="18"/>
        <v>0</v>
      </c>
      <c r="K41" s="47">
        <f t="shared" si="18"/>
        <v>0</v>
      </c>
      <c r="L41" s="47">
        <f t="shared" si="18"/>
        <v>0</v>
      </c>
      <c r="M41" s="47">
        <f t="shared" si="18"/>
        <v>0</v>
      </c>
      <c r="N41" s="47">
        <f t="shared" si="18"/>
        <v>0</v>
      </c>
      <c r="O41" s="47">
        <f t="shared" si="18"/>
        <v>0</v>
      </c>
      <c r="P41" s="47">
        <f t="shared" si="18"/>
        <v>0</v>
      </c>
      <c r="Q41" s="47">
        <f t="shared" si="18"/>
        <v>0</v>
      </c>
      <c r="R41" s="47">
        <f t="shared" si="18"/>
        <v>0</v>
      </c>
      <c r="S41" s="47">
        <f t="shared" si="18"/>
        <v>0</v>
      </c>
      <c r="T41" s="47">
        <f t="shared" si="18"/>
        <v>0</v>
      </c>
      <c r="U41" s="47">
        <f t="shared" si="18"/>
        <v>0</v>
      </c>
      <c r="V41" s="47">
        <f t="shared" si="18"/>
        <v>0</v>
      </c>
      <c r="W41" s="47">
        <f t="shared" si="18"/>
        <v>0</v>
      </c>
      <c r="X41" s="45"/>
      <c r="Y41" s="45"/>
      <c r="Z41" s="45"/>
      <c r="AA41" s="45"/>
      <c r="AB41" s="45"/>
      <c r="AC41" s="45"/>
      <c r="AD41" s="45"/>
      <c r="AE41" s="45"/>
      <c r="AF41" s="45"/>
      <c r="AG41" s="45"/>
      <c r="AH41" s="45"/>
      <c r="AI41" s="45"/>
      <c r="AJ41" s="45"/>
      <c r="AK41" s="45"/>
      <c r="AL41" s="45"/>
      <c r="AM41" s="45"/>
      <c r="AN41" s="45"/>
      <c r="AO41" s="45"/>
      <c r="AP41" s="45"/>
    </row>
    <row r="42" spans="1:42" s="21" customFormat="1" hidden="1" x14ac:dyDescent="0.4">
      <c r="A42" s="45"/>
      <c r="B42" s="45" t="s">
        <v>66</v>
      </c>
      <c r="C42" s="47">
        <f t="shared" si="14"/>
        <v>0</v>
      </c>
      <c r="D42" s="47">
        <f>IF(D14&lt;&gt;0,D19*D$32,0)</f>
        <v>0</v>
      </c>
      <c r="E42" s="47">
        <f t="shared" ref="E42:W42" si="19">IF(E14&lt;&gt;0,E19*E$32,0)</f>
        <v>0</v>
      </c>
      <c r="F42" s="47">
        <f t="shared" si="19"/>
        <v>0</v>
      </c>
      <c r="G42" s="47">
        <f t="shared" si="19"/>
        <v>0</v>
      </c>
      <c r="H42" s="47">
        <f t="shared" si="19"/>
        <v>0</v>
      </c>
      <c r="I42" s="47">
        <f t="shared" si="19"/>
        <v>0</v>
      </c>
      <c r="J42" s="47">
        <f t="shared" si="19"/>
        <v>0</v>
      </c>
      <c r="K42" s="47">
        <f t="shared" si="19"/>
        <v>0</v>
      </c>
      <c r="L42" s="47">
        <f t="shared" si="19"/>
        <v>0</v>
      </c>
      <c r="M42" s="47">
        <f t="shared" si="19"/>
        <v>0</v>
      </c>
      <c r="N42" s="47">
        <f t="shared" si="19"/>
        <v>0</v>
      </c>
      <c r="O42" s="47">
        <f t="shared" si="19"/>
        <v>0</v>
      </c>
      <c r="P42" s="47">
        <f t="shared" si="19"/>
        <v>0</v>
      </c>
      <c r="Q42" s="47">
        <f t="shared" si="19"/>
        <v>0</v>
      </c>
      <c r="R42" s="47">
        <f t="shared" si="19"/>
        <v>0</v>
      </c>
      <c r="S42" s="47">
        <f t="shared" si="19"/>
        <v>0</v>
      </c>
      <c r="T42" s="47">
        <f t="shared" si="19"/>
        <v>0</v>
      </c>
      <c r="U42" s="47">
        <f t="shared" si="19"/>
        <v>0</v>
      </c>
      <c r="V42" s="47">
        <f t="shared" si="19"/>
        <v>0</v>
      </c>
      <c r="W42" s="47">
        <f t="shared" si="19"/>
        <v>0</v>
      </c>
      <c r="X42" s="45"/>
      <c r="Y42" s="45"/>
      <c r="Z42" s="45"/>
      <c r="AA42" s="45"/>
      <c r="AB42" s="45"/>
      <c r="AC42" s="45"/>
      <c r="AD42" s="45"/>
      <c r="AE42" s="45"/>
      <c r="AF42" s="45"/>
      <c r="AG42" s="45"/>
      <c r="AH42" s="45"/>
      <c r="AI42" s="45"/>
      <c r="AJ42" s="45"/>
      <c r="AK42" s="45"/>
      <c r="AL42" s="45"/>
      <c r="AM42" s="45"/>
      <c r="AN42" s="45"/>
      <c r="AO42" s="45"/>
      <c r="AP42" s="45"/>
    </row>
    <row r="43" spans="1:42" s="21" customFormat="1" hidden="1" x14ac:dyDescent="0.4">
      <c r="A43" s="45"/>
      <c r="B43" s="45"/>
      <c r="C43" s="45"/>
      <c r="D43" s="47"/>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row>
    <row r="44" spans="1:42" s="21" customFormat="1" hidden="1" x14ac:dyDescent="0.4">
      <c r="A44" s="45"/>
      <c r="B44" s="45"/>
      <c r="C44" s="45"/>
      <c r="D44" s="47"/>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row>
    <row r="45" spans="1:42" s="21" customFormat="1" hidden="1" x14ac:dyDescent="0.4">
      <c r="A45" s="45"/>
      <c r="B45" s="45" t="s">
        <v>68</v>
      </c>
      <c r="C45" s="48">
        <f>C37-C38-C39-C40-C41-C42</f>
        <v>0</v>
      </c>
      <c r="D45" s="47">
        <f t="shared" ref="D45:W45" si="20">D37-D38-D39-D40-D41-D42</f>
        <v>0</v>
      </c>
      <c r="E45" s="47">
        <f t="shared" si="20"/>
        <v>0</v>
      </c>
      <c r="F45" s="47">
        <f t="shared" si="20"/>
        <v>0</v>
      </c>
      <c r="G45" s="47">
        <f t="shared" si="20"/>
        <v>0</v>
      </c>
      <c r="H45" s="47">
        <f t="shared" si="20"/>
        <v>0</v>
      </c>
      <c r="I45" s="47">
        <f t="shared" si="20"/>
        <v>0</v>
      </c>
      <c r="J45" s="47">
        <f t="shared" si="20"/>
        <v>0</v>
      </c>
      <c r="K45" s="47">
        <f t="shared" si="20"/>
        <v>0</v>
      </c>
      <c r="L45" s="47">
        <f t="shared" si="20"/>
        <v>0</v>
      </c>
      <c r="M45" s="47">
        <f t="shared" si="20"/>
        <v>0</v>
      </c>
      <c r="N45" s="47">
        <f t="shared" si="20"/>
        <v>0</v>
      </c>
      <c r="O45" s="47">
        <f t="shared" si="20"/>
        <v>0</v>
      </c>
      <c r="P45" s="47">
        <f t="shared" si="20"/>
        <v>0</v>
      </c>
      <c r="Q45" s="47">
        <f t="shared" si="20"/>
        <v>0</v>
      </c>
      <c r="R45" s="47">
        <f t="shared" si="20"/>
        <v>0</v>
      </c>
      <c r="S45" s="47">
        <f t="shared" si="20"/>
        <v>0</v>
      </c>
      <c r="T45" s="47">
        <f t="shared" si="20"/>
        <v>0</v>
      </c>
      <c r="U45" s="47">
        <f t="shared" si="20"/>
        <v>0</v>
      </c>
      <c r="V45" s="47">
        <f t="shared" si="20"/>
        <v>0</v>
      </c>
      <c r="W45" s="47">
        <f t="shared" si="20"/>
        <v>0</v>
      </c>
      <c r="X45" s="45"/>
      <c r="Y45" s="45"/>
      <c r="Z45" s="45"/>
      <c r="AA45" s="45"/>
      <c r="AB45" s="45"/>
      <c r="AC45" s="45"/>
      <c r="AD45" s="45"/>
      <c r="AE45" s="45"/>
      <c r="AF45" s="45"/>
      <c r="AG45" s="45"/>
      <c r="AH45" s="45"/>
      <c r="AI45" s="45"/>
      <c r="AJ45" s="45"/>
      <c r="AK45" s="45"/>
      <c r="AL45" s="45"/>
      <c r="AM45" s="45"/>
      <c r="AN45" s="45"/>
      <c r="AO45" s="45"/>
      <c r="AP45" s="45"/>
    </row>
    <row r="46" spans="1:42" s="21" customFormat="1" hidden="1" x14ac:dyDescent="0.4">
      <c r="A46" s="45"/>
      <c r="B46" s="45" t="s">
        <v>69</v>
      </c>
      <c r="C46" s="48">
        <f>0.2*C45</f>
        <v>0</v>
      </c>
      <c r="D46" s="47">
        <f>0.2*D45</f>
        <v>0</v>
      </c>
      <c r="E46" s="47">
        <f t="shared" ref="E46:W46" si="21">0.2*E45</f>
        <v>0</v>
      </c>
      <c r="F46" s="47">
        <f t="shared" si="21"/>
        <v>0</v>
      </c>
      <c r="G46" s="47">
        <f t="shared" si="21"/>
        <v>0</v>
      </c>
      <c r="H46" s="47">
        <f t="shared" si="21"/>
        <v>0</v>
      </c>
      <c r="I46" s="47">
        <f t="shared" si="21"/>
        <v>0</v>
      </c>
      <c r="J46" s="47">
        <f t="shared" si="21"/>
        <v>0</v>
      </c>
      <c r="K46" s="47">
        <f t="shared" si="21"/>
        <v>0</v>
      </c>
      <c r="L46" s="47">
        <f t="shared" si="21"/>
        <v>0</v>
      </c>
      <c r="M46" s="47">
        <f t="shared" si="21"/>
        <v>0</v>
      </c>
      <c r="N46" s="47">
        <f t="shared" si="21"/>
        <v>0</v>
      </c>
      <c r="O46" s="47">
        <f t="shared" si="21"/>
        <v>0</v>
      </c>
      <c r="P46" s="47">
        <f t="shared" si="21"/>
        <v>0</v>
      </c>
      <c r="Q46" s="47">
        <f t="shared" si="21"/>
        <v>0</v>
      </c>
      <c r="R46" s="47">
        <f t="shared" si="21"/>
        <v>0</v>
      </c>
      <c r="S46" s="47">
        <f t="shared" si="21"/>
        <v>0</v>
      </c>
      <c r="T46" s="47">
        <f t="shared" si="21"/>
        <v>0</v>
      </c>
      <c r="U46" s="47">
        <f t="shared" si="21"/>
        <v>0</v>
      </c>
      <c r="V46" s="47">
        <f t="shared" si="21"/>
        <v>0</v>
      </c>
      <c r="W46" s="47">
        <f t="shared" si="21"/>
        <v>0</v>
      </c>
      <c r="X46" s="45"/>
      <c r="Y46" s="45"/>
      <c r="Z46" s="45"/>
      <c r="AA46" s="45"/>
      <c r="AB46" s="45"/>
      <c r="AC46" s="45"/>
      <c r="AD46" s="45"/>
      <c r="AE46" s="45"/>
      <c r="AF46" s="45"/>
      <c r="AG46" s="45"/>
      <c r="AH46" s="45"/>
      <c r="AI46" s="45"/>
      <c r="AJ46" s="45"/>
      <c r="AK46" s="45"/>
      <c r="AL46" s="45"/>
      <c r="AM46" s="45"/>
      <c r="AN46" s="45"/>
      <c r="AO46" s="45"/>
      <c r="AP46" s="45"/>
    </row>
    <row r="47" spans="1:42" s="21" customFormat="1" hidden="1" x14ac:dyDescent="0.4">
      <c r="A47" s="45"/>
      <c r="B47" s="45" t="s">
        <v>70</v>
      </c>
      <c r="C47" s="48">
        <f>C46+C45</f>
        <v>0</v>
      </c>
      <c r="D47" s="47">
        <f>D46+D45</f>
        <v>0</v>
      </c>
      <c r="E47" s="47">
        <f t="shared" ref="E47:W47" si="22">E46+E45</f>
        <v>0</v>
      </c>
      <c r="F47" s="47">
        <f t="shared" si="22"/>
        <v>0</v>
      </c>
      <c r="G47" s="47">
        <f t="shared" si="22"/>
        <v>0</v>
      </c>
      <c r="H47" s="47">
        <f t="shared" si="22"/>
        <v>0</v>
      </c>
      <c r="I47" s="47">
        <f t="shared" si="22"/>
        <v>0</v>
      </c>
      <c r="J47" s="47">
        <f t="shared" si="22"/>
        <v>0</v>
      </c>
      <c r="K47" s="47">
        <f t="shared" si="22"/>
        <v>0</v>
      </c>
      <c r="L47" s="47">
        <f t="shared" si="22"/>
        <v>0</v>
      </c>
      <c r="M47" s="47">
        <f t="shared" si="22"/>
        <v>0</v>
      </c>
      <c r="N47" s="47">
        <f t="shared" si="22"/>
        <v>0</v>
      </c>
      <c r="O47" s="47">
        <f t="shared" si="22"/>
        <v>0</v>
      </c>
      <c r="P47" s="47">
        <f t="shared" si="22"/>
        <v>0</v>
      </c>
      <c r="Q47" s="47">
        <f t="shared" si="22"/>
        <v>0</v>
      </c>
      <c r="R47" s="47">
        <f t="shared" si="22"/>
        <v>0</v>
      </c>
      <c r="S47" s="47">
        <f t="shared" si="22"/>
        <v>0</v>
      </c>
      <c r="T47" s="47">
        <f t="shared" si="22"/>
        <v>0</v>
      </c>
      <c r="U47" s="47">
        <f t="shared" si="22"/>
        <v>0</v>
      </c>
      <c r="V47" s="47">
        <f t="shared" si="22"/>
        <v>0</v>
      </c>
      <c r="W47" s="47">
        <f t="shared" si="22"/>
        <v>0</v>
      </c>
      <c r="X47" s="45"/>
      <c r="Y47" s="45"/>
      <c r="Z47" s="45"/>
      <c r="AA47" s="45"/>
      <c r="AB47" s="45"/>
      <c r="AC47" s="45"/>
      <c r="AD47" s="45"/>
      <c r="AE47" s="45"/>
      <c r="AF47" s="45"/>
      <c r="AG47" s="45"/>
      <c r="AH47" s="45"/>
      <c r="AI47" s="45"/>
      <c r="AJ47" s="45"/>
      <c r="AK47" s="45"/>
      <c r="AL47" s="45"/>
      <c r="AM47" s="45"/>
      <c r="AN47" s="45"/>
      <c r="AO47" s="45"/>
      <c r="AP47" s="45"/>
    </row>
    <row r="48" spans="1:42" s="21" customFormat="1" hidden="1" x14ac:dyDescent="0.4">
      <c r="A48" s="45"/>
      <c r="B48" s="45"/>
      <c r="C48" s="48"/>
      <c r="D48" s="47"/>
      <c r="E48" s="47"/>
      <c r="F48" s="47"/>
      <c r="G48" s="47"/>
      <c r="H48" s="47"/>
      <c r="I48" s="47"/>
      <c r="J48" s="47"/>
      <c r="K48" s="47"/>
      <c r="L48" s="47"/>
      <c r="M48" s="47"/>
      <c r="N48" s="47"/>
      <c r="O48" s="47"/>
      <c r="P48" s="47"/>
      <c r="Q48" s="47"/>
      <c r="R48" s="47"/>
      <c r="S48" s="47"/>
      <c r="T48" s="47"/>
      <c r="U48" s="47"/>
      <c r="V48" s="47"/>
      <c r="W48" s="47"/>
      <c r="X48" s="45"/>
      <c r="Y48" s="45"/>
      <c r="Z48" s="45"/>
      <c r="AA48" s="45"/>
      <c r="AB48" s="45"/>
      <c r="AC48" s="45"/>
      <c r="AD48" s="45"/>
      <c r="AE48" s="45"/>
      <c r="AF48" s="45"/>
      <c r="AG48" s="45"/>
      <c r="AH48" s="45"/>
      <c r="AI48" s="45"/>
      <c r="AJ48" s="45"/>
      <c r="AK48" s="45"/>
      <c r="AL48" s="45"/>
      <c r="AM48" s="45"/>
      <c r="AN48" s="45"/>
      <c r="AO48" s="45"/>
      <c r="AP48" s="45"/>
    </row>
    <row r="49" spans="1:42" s="21" customFormat="1" hidden="1" x14ac:dyDescent="0.4">
      <c r="A49" s="45"/>
      <c r="B49" s="45" t="s">
        <v>71</v>
      </c>
      <c r="C49" s="47"/>
      <c r="D49" s="47">
        <f t="shared" ref="D49:W49" si="23">D96*D$31</f>
        <v>0</v>
      </c>
      <c r="E49" s="47">
        <f t="shared" si="23"/>
        <v>0</v>
      </c>
      <c r="F49" s="47">
        <f t="shared" si="23"/>
        <v>0</v>
      </c>
      <c r="G49" s="47">
        <f t="shared" si="23"/>
        <v>0</v>
      </c>
      <c r="H49" s="47">
        <f t="shared" si="23"/>
        <v>0</v>
      </c>
      <c r="I49" s="47">
        <f t="shared" si="23"/>
        <v>0</v>
      </c>
      <c r="J49" s="47">
        <f t="shared" si="23"/>
        <v>0</v>
      </c>
      <c r="K49" s="47">
        <f t="shared" si="23"/>
        <v>0</v>
      </c>
      <c r="L49" s="47">
        <f t="shared" si="23"/>
        <v>0</v>
      </c>
      <c r="M49" s="47">
        <f t="shared" si="23"/>
        <v>0</v>
      </c>
      <c r="N49" s="47">
        <f t="shared" si="23"/>
        <v>0</v>
      </c>
      <c r="O49" s="47">
        <f t="shared" si="23"/>
        <v>0</v>
      </c>
      <c r="P49" s="47">
        <f t="shared" si="23"/>
        <v>0</v>
      </c>
      <c r="Q49" s="47">
        <f t="shared" si="23"/>
        <v>0</v>
      </c>
      <c r="R49" s="47">
        <f t="shared" si="23"/>
        <v>0</v>
      </c>
      <c r="S49" s="47">
        <f t="shared" si="23"/>
        <v>0</v>
      </c>
      <c r="T49" s="47">
        <f t="shared" si="23"/>
        <v>0</v>
      </c>
      <c r="U49" s="47">
        <f t="shared" si="23"/>
        <v>0</v>
      </c>
      <c r="V49" s="47">
        <f t="shared" si="23"/>
        <v>0</v>
      </c>
      <c r="W49" s="47">
        <f t="shared" si="23"/>
        <v>0</v>
      </c>
      <c r="X49" s="45"/>
      <c r="Y49" s="45"/>
      <c r="Z49" s="45"/>
      <c r="AA49" s="45"/>
      <c r="AB49" s="45"/>
      <c r="AC49" s="45"/>
      <c r="AD49" s="45"/>
      <c r="AE49" s="45"/>
      <c r="AF49" s="45"/>
      <c r="AG49" s="45"/>
      <c r="AH49" s="45"/>
      <c r="AI49" s="45"/>
      <c r="AJ49" s="45"/>
      <c r="AK49" s="45"/>
      <c r="AL49" s="45"/>
      <c r="AM49" s="45"/>
      <c r="AN49" s="45"/>
      <c r="AO49" s="45"/>
      <c r="AP49" s="45"/>
    </row>
    <row r="50" spans="1:42" s="21" customFormat="1" hidden="1" x14ac:dyDescent="0.4">
      <c r="A50" s="51"/>
      <c r="B50" s="51" t="s">
        <v>107</v>
      </c>
      <c r="C50" s="51" t="s">
        <v>92</v>
      </c>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row>
    <row r="51" spans="1:42" s="21" customFormat="1" hidden="1" x14ac:dyDescent="0.4">
      <c r="A51" s="45"/>
      <c r="B51" s="45"/>
      <c r="C51" s="45" t="s">
        <v>56</v>
      </c>
      <c r="D51" s="46">
        <v>1</v>
      </c>
      <c r="E51" s="46">
        <f>D51*(1+$D9)</f>
        <v>1</v>
      </c>
      <c r="F51" s="46">
        <f t="shared" ref="F51:AP51" si="24">E51*(1+$D9)</f>
        <v>1</v>
      </c>
      <c r="G51" s="46">
        <f t="shared" si="24"/>
        <v>1</v>
      </c>
      <c r="H51" s="46">
        <f t="shared" si="24"/>
        <v>1</v>
      </c>
      <c r="I51" s="46">
        <f t="shared" si="24"/>
        <v>1</v>
      </c>
      <c r="J51" s="46">
        <f t="shared" si="24"/>
        <v>1</v>
      </c>
      <c r="K51" s="46">
        <f t="shared" si="24"/>
        <v>1</v>
      </c>
      <c r="L51" s="46">
        <f t="shared" si="24"/>
        <v>1</v>
      </c>
      <c r="M51" s="46">
        <f t="shared" si="24"/>
        <v>1</v>
      </c>
      <c r="N51" s="46">
        <f t="shared" si="24"/>
        <v>1</v>
      </c>
      <c r="O51" s="46">
        <f t="shared" si="24"/>
        <v>1</v>
      </c>
      <c r="P51" s="46">
        <f t="shared" si="24"/>
        <v>1</v>
      </c>
      <c r="Q51" s="46">
        <f t="shared" si="24"/>
        <v>1</v>
      </c>
      <c r="R51" s="46">
        <f t="shared" si="24"/>
        <v>1</v>
      </c>
      <c r="S51" s="46">
        <f t="shared" si="24"/>
        <v>1</v>
      </c>
      <c r="T51" s="46">
        <f t="shared" si="24"/>
        <v>1</v>
      </c>
      <c r="U51" s="46">
        <f t="shared" si="24"/>
        <v>1</v>
      </c>
      <c r="V51" s="46">
        <f t="shared" si="24"/>
        <v>1</v>
      </c>
      <c r="W51" s="46">
        <f t="shared" si="24"/>
        <v>1</v>
      </c>
      <c r="X51" s="46">
        <f t="shared" si="24"/>
        <v>1</v>
      </c>
      <c r="Y51" s="46">
        <f t="shared" si="24"/>
        <v>1</v>
      </c>
      <c r="Z51" s="46">
        <f t="shared" si="24"/>
        <v>1</v>
      </c>
      <c r="AA51" s="46">
        <f t="shared" si="24"/>
        <v>1</v>
      </c>
      <c r="AB51" s="46">
        <f t="shared" si="24"/>
        <v>1</v>
      </c>
      <c r="AC51" s="46">
        <f t="shared" si="24"/>
        <v>1</v>
      </c>
      <c r="AD51" s="46">
        <f t="shared" si="24"/>
        <v>1</v>
      </c>
      <c r="AE51" s="46">
        <f t="shared" si="24"/>
        <v>1</v>
      </c>
      <c r="AF51" s="46">
        <f t="shared" si="24"/>
        <v>1</v>
      </c>
      <c r="AG51" s="46">
        <f t="shared" si="24"/>
        <v>1</v>
      </c>
      <c r="AH51" s="46">
        <f t="shared" si="24"/>
        <v>1</v>
      </c>
      <c r="AI51" s="46">
        <f t="shared" si="24"/>
        <v>1</v>
      </c>
      <c r="AJ51" s="46">
        <f t="shared" si="24"/>
        <v>1</v>
      </c>
      <c r="AK51" s="46">
        <f t="shared" si="24"/>
        <v>1</v>
      </c>
      <c r="AL51" s="46">
        <f t="shared" si="24"/>
        <v>1</v>
      </c>
      <c r="AM51" s="46">
        <f t="shared" si="24"/>
        <v>1</v>
      </c>
      <c r="AN51" s="46">
        <f t="shared" si="24"/>
        <v>1</v>
      </c>
      <c r="AO51" s="46">
        <f t="shared" si="24"/>
        <v>1</v>
      </c>
      <c r="AP51" s="46">
        <f t="shared" si="24"/>
        <v>1</v>
      </c>
    </row>
    <row r="52" spans="1:42" s="21" customFormat="1" hidden="1" x14ac:dyDescent="0.4">
      <c r="A52" s="45"/>
      <c r="B52" s="45"/>
      <c r="C52" s="45" t="s">
        <v>47</v>
      </c>
      <c r="D52" s="46">
        <v>1</v>
      </c>
      <c r="E52" s="46">
        <f>D52*(1+$D4)</f>
        <v>1</v>
      </c>
      <c r="F52" s="46">
        <f t="shared" ref="F52:AP52" si="25">E52*(1+$D4)</f>
        <v>1</v>
      </c>
      <c r="G52" s="46">
        <f t="shared" si="25"/>
        <v>1</v>
      </c>
      <c r="H52" s="46">
        <f t="shared" si="25"/>
        <v>1</v>
      </c>
      <c r="I52" s="46">
        <f t="shared" si="25"/>
        <v>1</v>
      </c>
      <c r="J52" s="46">
        <f t="shared" si="25"/>
        <v>1</v>
      </c>
      <c r="K52" s="46">
        <f t="shared" si="25"/>
        <v>1</v>
      </c>
      <c r="L52" s="46">
        <f t="shared" si="25"/>
        <v>1</v>
      </c>
      <c r="M52" s="46">
        <f t="shared" si="25"/>
        <v>1</v>
      </c>
      <c r="N52" s="46">
        <f t="shared" si="25"/>
        <v>1</v>
      </c>
      <c r="O52" s="46">
        <f t="shared" si="25"/>
        <v>1</v>
      </c>
      <c r="P52" s="46">
        <f t="shared" si="25"/>
        <v>1</v>
      </c>
      <c r="Q52" s="46">
        <f t="shared" si="25"/>
        <v>1</v>
      </c>
      <c r="R52" s="46">
        <f t="shared" si="25"/>
        <v>1</v>
      </c>
      <c r="S52" s="46">
        <f t="shared" si="25"/>
        <v>1</v>
      </c>
      <c r="T52" s="46">
        <f t="shared" si="25"/>
        <v>1</v>
      </c>
      <c r="U52" s="46">
        <f t="shared" si="25"/>
        <v>1</v>
      </c>
      <c r="V52" s="46">
        <f t="shared" si="25"/>
        <v>1</v>
      </c>
      <c r="W52" s="46">
        <f t="shared" si="25"/>
        <v>1</v>
      </c>
      <c r="X52" s="46">
        <f t="shared" si="25"/>
        <v>1</v>
      </c>
      <c r="Y52" s="46">
        <f t="shared" si="25"/>
        <v>1</v>
      </c>
      <c r="Z52" s="46">
        <f t="shared" si="25"/>
        <v>1</v>
      </c>
      <c r="AA52" s="46">
        <f t="shared" si="25"/>
        <v>1</v>
      </c>
      <c r="AB52" s="46">
        <f t="shared" si="25"/>
        <v>1</v>
      </c>
      <c r="AC52" s="46">
        <f t="shared" si="25"/>
        <v>1</v>
      </c>
      <c r="AD52" s="46">
        <f t="shared" si="25"/>
        <v>1</v>
      </c>
      <c r="AE52" s="46">
        <f t="shared" si="25"/>
        <v>1</v>
      </c>
      <c r="AF52" s="46">
        <f t="shared" si="25"/>
        <v>1</v>
      </c>
      <c r="AG52" s="46">
        <f t="shared" si="25"/>
        <v>1</v>
      </c>
      <c r="AH52" s="46">
        <f t="shared" si="25"/>
        <v>1</v>
      </c>
      <c r="AI52" s="46">
        <f t="shared" si="25"/>
        <v>1</v>
      </c>
      <c r="AJ52" s="46">
        <f t="shared" si="25"/>
        <v>1</v>
      </c>
      <c r="AK52" s="46">
        <f t="shared" si="25"/>
        <v>1</v>
      </c>
      <c r="AL52" s="46">
        <f t="shared" si="25"/>
        <v>1</v>
      </c>
      <c r="AM52" s="46">
        <f t="shared" si="25"/>
        <v>1</v>
      </c>
      <c r="AN52" s="46">
        <f t="shared" si="25"/>
        <v>1</v>
      </c>
      <c r="AO52" s="46">
        <f t="shared" si="25"/>
        <v>1</v>
      </c>
      <c r="AP52" s="46">
        <f t="shared" si="25"/>
        <v>1</v>
      </c>
    </row>
    <row r="53" spans="1:42" s="21" customFormat="1" hidden="1" x14ac:dyDescent="0.4">
      <c r="A53" s="45"/>
      <c r="B53" s="45"/>
      <c r="C53" s="45" t="s">
        <v>50</v>
      </c>
      <c r="D53" s="46">
        <v>1</v>
      </c>
      <c r="E53" s="46">
        <f>D53*(1+$D5)</f>
        <v>1</v>
      </c>
      <c r="F53" s="46">
        <f t="shared" ref="F53:AP53" si="26">E53*(1+$D5)</f>
        <v>1</v>
      </c>
      <c r="G53" s="46">
        <f t="shared" si="26"/>
        <v>1</v>
      </c>
      <c r="H53" s="46">
        <f t="shared" si="26"/>
        <v>1</v>
      </c>
      <c r="I53" s="46">
        <f t="shared" si="26"/>
        <v>1</v>
      </c>
      <c r="J53" s="46">
        <f t="shared" si="26"/>
        <v>1</v>
      </c>
      <c r="K53" s="46">
        <f t="shared" si="26"/>
        <v>1</v>
      </c>
      <c r="L53" s="46">
        <f t="shared" si="26"/>
        <v>1</v>
      </c>
      <c r="M53" s="46">
        <f t="shared" si="26"/>
        <v>1</v>
      </c>
      <c r="N53" s="46">
        <f t="shared" si="26"/>
        <v>1</v>
      </c>
      <c r="O53" s="46">
        <f t="shared" si="26"/>
        <v>1</v>
      </c>
      <c r="P53" s="46">
        <f t="shared" si="26"/>
        <v>1</v>
      </c>
      <c r="Q53" s="46">
        <f t="shared" si="26"/>
        <v>1</v>
      </c>
      <c r="R53" s="46">
        <f t="shared" si="26"/>
        <v>1</v>
      </c>
      <c r="S53" s="46">
        <f t="shared" si="26"/>
        <v>1</v>
      </c>
      <c r="T53" s="46">
        <f t="shared" si="26"/>
        <v>1</v>
      </c>
      <c r="U53" s="46">
        <f t="shared" si="26"/>
        <v>1</v>
      </c>
      <c r="V53" s="46">
        <f t="shared" si="26"/>
        <v>1</v>
      </c>
      <c r="W53" s="46">
        <f t="shared" si="26"/>
        <v>1</v>
      </c>
      <c r="X53" s="46">
        <f t="shared" si="26"/>
        <v>1</v>
      </c>
      <c r="Y53" s="46">
        <f t="shared" si="26"/>
        <v>1</v>
      </c>
      <c r="Z53" s="46">
        <f t="shared" si="26"/>
        <v>1</v>
      </c>
      <c r="AA53" s="46">
        <f t="shared" si="26"/>
        <v>1</v>
      </c>
      <c r="AB53" s="46">
        <f t="shared" si="26"/>
        <v>1</v>
      </c>
      <c r="AC53" s="46">
        <f t="shared" si="26"/>
        <v>1</v>
      </c>
      <c r="AD53" s="46">
        <f t="shared" si="26"/>
        <v>1</v>
      </c>
      <c r="AE53" s="46">
        <f t="shared" si="26"/>
        <v>1</v>
      </c>
      <c r="AF53" s="46">
        <f t="shared" si="26"/>
        <v>1</v>
      </c>
      <c r="AG53" s="46">
        <f t="shared" si="26"/>
        <v>1</v>
      </c>
      <c r="AH53" s="46">
        <f t="shared" si="26"/>
        <v>1</v>
      </c>
      <c r="AI53" s="46">
        <f t="shared" si="26"/>
        <v>1</v>
      </c>
      <c r="AJ53" s="46">
        <f t="shared" si="26"/>
        <v>1</v>
      </c>
      <c r="AK53" s="46">
        <f t="shared" si="26"/>
        <v>1</v>
      </c>
      <c r="AL53" s="46">
        <f t="shared" si="26"/>
        <v>1</v>
      </c>
      <c r="AM53" s="46">
        <f t="shared" si="26"/>
        <v>1</v>
      </c>
      <c r="AN53" s="46">
        <f t="shared" si="26"/>
        <v>1</v>
      </c>
      <c r="AO53" s="46">
        <f t="shared" si="26"/>
        <v>1</v>
      </c>
      <c r="AP53" s="46">
        <f t="shared" si="26"/>
        <v>1</v>
      </c>
    </row>
    <row r="54" spans="1:42" s="21" customFormat="1" hidden="1" x14ac:dyDescent="0.4">
      <c r="A54" s="45"/>
      <c r="B54" s="45"/>
      <c r="C54" s="45" t="s">
        <v>48</v>
      </c>
      <c r="D54" s="46">
        <v>1</v>
      </c>
      <c r="E54" s="46">
        <f>D54*(1+$D6)</f>
        <v>1</v>
      </c>
      <c r="F54" s="46">
        <f t="shared" ref="F54:AP54" si="27">E54*(1+$D6)</f>
        <v>1</v>
      </c>
      <c r="G54" s="46">
        <f t="shared" si="27"/>
        <v>1</v>
      </c>
      <c r="H54" s="46">
        <f t="shared" si="27"/>
        <v>1</v>
      </c>
      <c r="I54" s="46">
        <f t="shared" si="27"/>
        <v>1</v>
      </c>
      <c r="J54" s="46">
        <f t="shared" si="27"/>
        <v>1</v>
      </c>
      <c r="K54" s="46">
        <f t="shared" si="27"/>
        <v>1</v>
      </c>
      <c r="L54" s="46">
        <f t="shared" si="27"/>
        <v>1</v>
      </c>
      <c r="M54" s="46">
        <f t="shared" si="27"/>
        <v>1</v>
      </c>
      <c r="N54" s="46">
        <f t="shared" si="27"/>
        <v>1</v>
      </c>
      <c r="O54" s="46">
        <f t="shared" si="27"/>
        <v>1</v>
      </c>
      <c r="P54" s="46">
        <f t="shared" si="27"/>
        <v>1</v>
      </c>
      <c r="Q54" s="46">
        <f t="shared" si="27"/>
        <v>1</v>
      </c>
      <c r="R54" s="46">
        <f t="shared" si="27"/>
        <v>1</v>
      </c>
      <c r="S54" s="46">
        <f t="shared" si="27"/>
        <v>1</v>
      </c>
      <c r="T54" s="46">
        <f t="shared" si="27"/>
        <v>1</v>
      </c>
      <c r="U54" s="46">
        <f t="shared" si="27"/>
        <v>1</v>
      </c>
      <c r="V54" s="46">
        <f t="shared" si="27"/>
        <v>1</v>
      </c>
      <c r="W54" s="46">
        <f t="shared" si="27"/>
        <v>1</v>
      </c>
      <c r="X54" s="46">
        <f t="shared" si="27"/>
        <v>1</v>
      </c>
      <c r="Y54" s="46">
        <f t="shared" si="27"/>
        <v>1</v>
      </c>
      <c r="Z54" s="46">
        <f t="shared" si="27"/>
        <v>1</v>
      </c>
      <c r="AA54" s="46">
        <f t="shared" si="27"/>
        <v>1</v>
      </c>
      <c r="AB54" s="46">
        <f t="shared" si="27"/>
        <v>1</v>
      </c>
      <c r="AC54" s="46">
        <f t="shared" si="27"/>
        <v>1</v>
      </c>
      <c r="AD54" s="46">
        <f t="shared" si="27"/>
        <v>1</v>
      </c>
      <c r="AE54" s="46">
        <f t="shared" si="27"/>
        <v>1</v>
      </c>
      <c r="AF54" s="46">
        <f t="shared" si="27"/>
        <v>1</v>
      </c>
      <c r="AG54" s="46">
        <f t="shared" si="27"/>
        <v>1</v>
      </c>
      <c r="AH54" s="46">
        <f t="shared" si="27"/>
        <v>1</v>
      </c>
      <c r="AI54" s="46">
        <f t="shared" si="27"/>
        <v>1</v>
      </c>
      <c r="AJ54" s="46">
        <f t="shared" si="27"/>
        <v>1</v>
      </c>
      <c r="AK54" s="46">
        <f t="shared" si="27"/>
        <v>1</v>
      </c>
      <c r="AL54" s="46">
        <f t="shared" si="27"/>
        <v>1</v>
      </c>
      <c r="AM54" s="46">
        <f t="shared" si="27"/>
        <v>1</v>
      </c>
      <c r="AN54" s="46">
        <f t="shared" si="27"/>
        <v>1</v>
      </c>
      <c r="AO54" s="46">
        <f t="shared" si="27"/>
        <v>1</v>
      </c>
      <c r="AP54" s="46">
        <f t="shared" si="27"/>
        <v>1</v>
      </c>
    </row>
    <row r="55" spans="1:42" s="21" customFormat="1" hidden="1" x14ac:dyDescent="0.4">
      <c r="A55" s="45"/>
      <c r="B55" s="45"/>
      <c r="C55" s="45"/>
      <c r="D55" s="46"/>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row>
    <row r="56" spans="1:42" s="21" customFormat="1" hidden="1" x14ac:dyDescent="0.4">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row>
    <row r="57" spans="1:42" s="21" customFormat="1" hidden="1" x14ac:dyDescent="0.4">
      <c r="A57" s="45"/>
      <c r="B57" s="45" t="s">
        <v>57</v>
      </c>
      <c r="C57" s="45" t="s">
        <v>33</v>
      </c>
      <c r="D57" s="45" t="s">
        <v>7</v>
      </c>
      <c r="E57" s="45" t="s">
        <v>13</v>
      </c>
      <c r="F57" s="45" t="s">
        <v>14</v>
      </c>
      <c r="G57" s="45" t="s">
        <v>15</v>
      </c>
      <c r="H57" s="45" t="s">
        <v>16</v>
      </c>
      <c r="I57" s="45" t="s">
        <v>17</v>
      </c>
      <c r="J57" s="45" t="s">
        <v>18</v>
      </c>
      <c r="K57" s="45" t="s">
        <v>19</v>
      </c>
      <c r="L57" s="45" t="s">
        <v>20</v>
      </c>
      <c r="M57" s="45" t="s">
        <v>21</v>
      </c>
      <c r="N57" s="45" t="s">
        <v>22</v>
      </c>
      <c r="O57" s="45" t="s">
        <v>23</v>
      </c>
      <c r="P57" s="45" t="s">
        <v>24</v>
      </c>
      <c r="Q57" s="45" t="s">
        <v>25</v>
      </c>
      <c r="R57" s="45" t="s">
        <v>26</v>
      </c>
      <c r="S57" s="45" t="s">
        <v>27</v>
      </c>
      <c r="T57" s="45" t="s">
        <v>28</v>
      </c>
      <c r="U57" s="45" t="s">
        <v>29</v>
      </c>
      <c r="V57" s="45" t="s">
        <v>30</v>
      </c>
      <c r="W57" s="45" t="s">
        <v>31</v>
      </c>
      <c r="X57" s="45"/>
      <c r="Y57" s="45"/>
      <c r="Z57" s="45"/>
      <c r="AA57" s="45"/>
      <c r="AB57" s="45"/>
      <c r="AC57" s="45"/>
      <c r="AD57" s="45"/>
      <c r="AE57" s="45"/>
      <c r="AF57" s="45"/>
      <c r="AG57" s="45"/>
      <c r="AH57" s="45"/>
      <c r="AI57" s="45"/>
      <c r="AJ57" s="45"/>
      <c r="AK57" s="45"/>
      <c r="AL57" s="45"/>
      <c r="AM57" s="45"/>
      <c r="AN57" s="45"/>
      <c r="AO57" s="45"/>
      <c r="AP57" s="45"/>
    </row>
    <row r="58" spans="1:42" s="21" customFormat="1" hidden="1" x14ac:dyDescent="0.4">
      <c r="A58" s="45"/>
      <c r="B58" s="45" t="s">
        <v>61</v>
      </c>
      <c r="C58" s="47">
        <f>SUM(D58:W58)</f>
        <v>0</v>
      </c>
      <c r="D58" s="47">
        <f>IF(D14&lt;&gt;0,D14*D$53,0)</f>
        <v>0</v>
      </c>
      <c r="E58" s="47">
        <f t="shared" ref="E58:W58" si="28">IF(E14&lt;&gt;0,E14*E$53,0)</f>
        <v>0</v>
      </c>
      <c r="F58" s="47">
        <f t="shared" si="28"/>
        <v>0</v>
      </c>
      <c r="G58" s="47">
        <f t="shared" si="28"/>
        <v>0</v>
      </c>
      <c r="H58" s="47">
        <f t="shared" si="28"/>
        <v>0</v>
      </c>
      <c r="I58" s="47">
        <f t="shared" si="28"/>
        <v>0</v>
      </c>
      <c r="J58" s="47">
        <f t="shared" si="28"/>
        <v>0</v>
      </c>
      <c r="K58" s="47">
        <f t="shared" si="28"/>
        <v>0</v>
      </c>
      <c r="L58" s="47">
        <f t="shared" si="28"/>
        <v>0</v>
      </c>
      <c r="M58" s="47">
        <f t="shared" si="28"/>
        <v>0</v>
      </c>
      <c r="N58" s="47">
        <f t="shared" si="28"/>
        <v>0</v>
      </c>
      <c r="O58" s="47">
        <f t="shared" si="28"/>
        <v>0</v>
      </c>
      <c r="P58" s="47">
        <f t="shared" si="28"/>
        <v>0</v>
      </c>
      <c r="Q58" s="47">
        <f t="shared" si="28"/>
        <v>0</v>
      </c>
      <c r="R58" s="47">
        <f t="shared" si="28"/>
        <v>0</v>
      </c>
      <c r="S58" s="47">
        <f t="shared" si="28"/>
        <v>0</v>
      </c>
      <c r="T58" s="47">
        <f t="shared" si="28"/>
        <v>0</v>
      </c>
      <c r="U58" s="47">
        <f t="shared" si="28"/>
        <v>0</v>
      </c>
      <c r="V58" s="47">
        <f t="shared" si="28"/>
        <v>0</v>
      </c>
      <c r="W58" s="47">
        <f t="shared" si="28"/>
        <v>0</v>
      </c>
      <c r="X58" s="45"/>
      <c r="Y58" s="45"/>
      <c r="Z58" s="45"/>
      <c r="AA58" s="45"/>
      <c r="AB58" s="45"/>
      <c r="AC58" s="45"/>
      <c r="AD58" s="45"/>
      <c r="AE58" s="45"/>
      <c r="AF58" s="45"/>
      <c r="AG58" s="45"/>
      <c r="AH58" s="45"/>
      <c r="AI58" s="45"/>
      <c r="AJ58" s="45"/>
      <c r="AK58" s="45"/>
      <c r="AL58" s="45"/>
      <c r="AM58" s="45"/>
      <c r="AN58" s="45"/>
      <c r="AO58" s="45"/>
      <c r="AP58" s="45"/>
    </row>
    <row r="59" spans="1:42" s="21" customFormat="1" hidden="1" x14ac:dyDescent="0.4">
      <c r="A59" s="45"/>
      <c r="B59" s="45" t="s">
        <v>62</v>
      </c>
      <c r="C59" s="47">
        <f t="shared" ref="C59:C63" si="29">SUM(D59:W59)</f>
        <v>0</v>
      </c>
      <c r="D59" s="47">
        <f>IF(D14&lt;&gt;0,D15*D$54,0)</f>
        <v>0</v>
      </c>
      <c r="E59" s="47">
        <f t="shared" ref="E59:W59" si="30">IF(E14&lt;&gt;0,E15*E$54,0)</f>
        <v>0</v>
      </c>
      <c r="F59" s="47">
        <f t="shared" si="30"/>
        <v>0</v>
      </c>
      <c r="G59" s="47">
        <f t="shared" si="30"/>
        <v>0</v>
      </c>
      <c r="H59" s="47">
        <f t="shared" si="30"/>
        <v>0</v>
      </c>
      <c r="I59" s="47">
        <f t="shared" si="30"/>
        <v>0</v>
      </c>
      <c r="J59" s="47">
        <f t="shared" si="30"/>
        <v>0</v>
      </c>
      <c r="K59" s="47">
        <f t="shared" si="30"/>
        <v>0</v>
      </c>
      <c r="L59" s="47">
        <f t="shared" si="30"/>
        <v>0</v>
      </c>
      <c r="M59" s="47">
        <f t="shared" si="30"/>
        <v>0</v>
      </c>
      <c r="N59" s="47">
        <f t="shared" si="30"/>
        <v>0</v>
      </c>
      <c r="O59" s="47">
        <f t="shared" si="30"/>
        <v>0</v>
      </c>
      <c r="P59" s="47">
        <f t="shared" si="30"/>
        <v>0</v>
      </c>
      <c r="Q59" s="47">
        <f t="shared" si="30"/>
        <v>0</v>
      </c>
      <c r="R59" s="47">
        <f t="shared" si="30"/>
        <v>0</v>
      </c>
      <c r="S59" s="47">
        <f t="shared" si="30"/>
        <v>0</v>
      </c>
      <c r="T59" s="47">
        <f t="shared" si="30"/>
        <v>0</v>
      </c>
      <c r="U59" s="47">
        <f t="shared" si="30"/>
        <v>0</v>
      </c>
      <c r="V59" s="47">
        <f t="shared" si="30"/>
        <v>0</v>
      </c>
      <c r="W59" s="47">
        <f t="shared" si="30"/>
        <v>0</v>
      </c>
      <c r="X59" s="45"/>
      <c r="Y59" s="45"/>
      <c r="Z59" s="45"/>
      <c r="AA59" s="45"/>
      <c r="AB59" s="45"/>
      <c r="AC59" s="45"/>
      <c r="AD59" s="45"/>
      <c r="AE59" s="45"/>
      <c r="AF59" s="45"/>
      <c r="AG59" s="45"/>
      <c r="AH59" s="45"/>
      <c r="AI59" s="45"/>
      <c r="AJ59" s="45"/>
      <c r="AK59" s="45"/>
      <c r="AL59" s="45"/>
      <c r="AM59" s="45"/>
      <c r="AN59" s="45"/>
      <c r="AO59" s="45"/>
      <c r="AP59" s="45"/>
    </row>
    <row r="60" spans="1:42" s="21" customFormat="1" hidden="1" x14ac:dyDescent="0.4">
      <c r="A60" s="45"/>
      <c r="B60" s="45" t="s">
        <v>63</v>
      </c>
      <c r="C60" s="47">
        <f t="shared" si="29"/>
        <v>0</v>
      </c>
      <c r="D60" s="47">
        <f>IF(D14&lt;&gt;0,D16*D$53,0)</f>
        <v>0</v>
      </c>
      <c r="E60" s="47">
        <f t="shared" ref="E60:W60" si="31">IF(E14&lt;&gt;0,E16*E$53,0)</f>
        <v>0</v>
      </c>
      <c r="F60" s="47">
        <f t="shared" si="31"/>
        <v>0</v>
      </c>
      <c r="G60" s="47">
        <f t="shared" si="31"/>
        <v>0</v>
      </c>
      <c r="H60" s="47">
        <f t="shared" si="31"/>
        <v>0</v>
      </c>
      <c r="I60" s="47">
        <f t="shared" si="31"/>
        <v>0</v>
      </c>
      <c r="J60" s="47">
        <f t="shared" si="31"/>
        <v>0</v>
      </c>
      <c r="K60" s="47">
        <f t="shared" si="31"/>
        <v>0</v>
      </c>
      <c r="L60" s="47">
        <f t="shared" si="31"/>
        <v>0</v>
      </c>
      <c r="M60" s="47">
        <f t="shared" si="31"/>
        <v>0</v>
      </c>
      <c r="N60" s="47">
        <f t="shared" si="31"/>
        <v>0</v>
      </c>
      <c r="O60" s="47">
        <f t="shared" si="31"/>
        <v>0</v>
      </c>
      <c r="P60" s="47">
        <f t="shared" si="31"/>
        <v>0</v>
      </c>
      <c r="Q60" s="47">
        <f t="shared" si="31"/>
        <v>0</v>
      </c>
      <c r="R60" s="47">
        <f t="shared" si="31"/>
        <v>0</v>
      </c>
      <c r="S60" s="47">
        <f t="shared" si="31"/>
        <v>0</v>
      </c>
      <c r="T60" s="47">
        <f t="shared" si="31"/>
        <v>0</v>
      </c>
      <c r="U60" s="47">
        <f t="shared" si="31"/>
        <v>0</v>
      </c>
      <c r="V60" s="47">
        <f t="shared" si="31"/>
        <v>0</v>
      </c>
      <c r="W60" s="47">
        <f t="shared" si="31"/>
        <v>0</v>
      </c>
      <c r="X60" s="45"/>
      <c r="Y60" s="45"/>
      <c r="Z60" s="45"/>
      <c r="AA60" s="45"/>
      <c r="AB60" s="45"/>
      <c r="AC60" s="45"/>
      <c r="AD60" s="45"/>
      <c r="AE60" s="45"/>
      <c r="AF60" s="45"/>
      <c r="AG60" s="45"/>
      <c r="AH60" s="45"/>
      <c r="AI60" s="45"/>
      <c r="AJ60" s="45"/>
      <c r="AK60" s="45"/>
      <c r="AL60" s="45"/>
      <c r="AM60" s="45"/>
      <c r="AN60" s="45"/>
      <c r="AO60" s="45"/>
      <c r="AP60" s="45"/>
    </row>
    <row r="61" spans="1:42" s="21" customFormat="1" hidden="1" x14ac:dyDescent="0.4">
      <c r="A61" s="45"/>
      <c r="B61" s="45" t="s">
        <v>64</v>
      </c>
      <c r="C61" s="47">
        <f t="shared" si="29"/>
        <v>0</v>
      </c>
      <c r="D61" s="47">
        <f>IF(D14&lt;&gt;0,D17*D$53,0)</f>
        <v>0</v>
      </c>
      <c r="E61" s="47">
        <f t="shared" ref="E61:W61" si="32">IF(E14&lt;&gt;0,E17*E$53,0)</f>
        <v>0</v>
      </c>
      <c r="F61" s="47">
        <f t="shared" si="32"/>
        <v>0</v>
      </c>
      <c r="G61" s="47">
        <f t="shared" si="32"/>
        <v>0</v>
      </c>
      <c r="H61" s="47">
        <f t="shared" si="32"/>
        <v>0</v>
      </c>
      <c r="I61" s="47">
        <f t="shared" si="32"/>
        <v>0</v>
      </c>
      <c r="J61" s="47">
        <f t="shared" si="32"/>
        <v>0</v>
      </c>
      <c r="K61" s="47">
        <f t="shared" si="32"/>
        <v>0</v>
      </c>
      <c r="L61" s="47">
        <f t="shared" si="32"/>
        <v>0</v>
      </c>
      <c r="M61" s="47">
        <f t="shared" si="32"/>
        <v>0</v>
      </c>
      <c r="N61" s="47">
        <f t="shared" si="32"/>
        <v>0</v>
      </c>
      <c r="O61" s="47">
        <f t="shared" si="32"/>
        <v>0</v>
      </c>
      <c r="P61" s="47">
        <f t="shared" si="32"/>
        <v>0</v>
      </c>
      <c r="Q61" s="47">
        <f t="shared" si="32"/>
        <v>0</v>
      </c>
      <c r="R61" s="47">
        <f t="shared" si="32"/>
        <v>0</v>
      </c>
      <c r="S61" s="47">
        <f t="shared" si="32"/>
        <v>0</v>
      </c>
      <c r="T61" s="47">
        <f t="shared" si="32"/>
        <v>0</v>
      </c>
      <c r="U61" s="47">
        <f t="shared" si="32"/>
        <v>0</v>
      </c>
      <c r="V61" s="47">
        <f t="shared" si="32"/>
        <v>0</v>
      </c>
      <c r="W61" s="47">
        <f t="shared" si="32"/>
        <v>0</v>
      </c>
      <c r="X61" s="45"/>
      <c r="Y61" s="45"/>
      <c r="Z61" s="45"/>
      <c r="AA61" s="45"/>
      <c r="AB61" s="45"/>
      <c r="AC61" s="45"/>
      <c r="AD61" s="45"/>
      <c r="AE61" s="45"/>
      <c r="AF61" s="45"/>
      <c r="AG61" s="45"/>
      <c r="AH61" s="45"/>
      <c r="AI61" s="45"/>
      <c r="AJ61" s="45"/>
      <c r="AK61" s="45"/>
      <c r="AL61" s="45"/>
      <c r="AM61" s="45"/>
      <c r="AN61" s="45"/>
      <c r="AO61" s="45"/>
      <c r="AP61" s="45"/>
    </row>
    <row r="62" spans="1:42" s="21" customFormat="1" hidden="1" x14ac:dyDescent="0.4">
      <c r="A62" s="45"/>
      <c r="B62" s="45" t="s">
        <v>65</v>
      </c>
      <c r="C62" s="47">
        <f t="shared" si="29"/>
        <v>0</v>
      </c>
      <c r="D62" s="47">
        <f>IF(D14&lt;&gt;0,D18*D$53,0)</f>
        <v>0</v>
      </c>
      <c r="E62" s="47">
        <f t="shared" ref="E62:W62" si="33">IF(E14&lt;&gt;0,E18*E$53,0)</f>
        <v>0</v>
      </c>
      <c r="F62" s="47">
        <f t="shared" si="33"/>
        <v>0</v>
      </c>
      <c r="G62" s="47">
        <f t="shared" si="33"/>
        <v>0</v>
      </c>
      <c r="H62" s="47">
        <f t="shared" si="33"/>
        <v>0</v>
      </c>
      <c r="I62" s="47">
        <f t="shared" si="33"/>
        <v>0</v>
      </c>
      <c r="J62" s="47">
        <f t="shared" si="33"/>
        <v>0</v>
      </c>
      <c r="K62" s="47">
        <f t="shared" si="33"/>
        <v>0</v>
      </c>
      <c r="L62" s="47">
        <f t="shared" si="33"/>
        <v>0</v>
      </c>
      <c r="M62" s="47">
        <f t="shared" si="33"/>
        <v>0</v>
      </c>
      <c r="N62" s="47">
        <f t="shared" si="33"/>
        <v>0</v>
      </c>
      <c r="O62" s="47">
        <f t="shared" si="33"/>
        <v>0</v>
      </c>
      <c r="P62" s="47">
        <f t="shared" si="33"/>
        <v>0</v>
      </c>
      <c r="Q62" s="47">
        <f t="shared" si="33"/>
        <v>0</v>
      </c>
      <c r="R62" s="47">
        <f t="shared" si="33"/>
        <v>0</v>
      </c>
      <c r="S62" s="47">
        <f t="shared" si="33"/>
        <v>0</v>
      </c>
      <c r="T62" s="47">
        <f t="shared" si="33"/>
        <v>0</v>
      </c>
      <c r="U62" s="47">
        <f t="shared" si="33"/>
        <v>0</v>
      </c>
      <c r="V62" s="47">
        <f t="shared" si="33"/>
        <v>0</v>
      </c>
      <c r="W62" s="47">
        <f t="shared" si="33"/>
        <v>0</v>
      </c>
      <c r="X62" s="45"/>
      <c r="Y62" s="45"/>
      <c r="Z62" s="45"/>
      <c r="AA62" s="45"/>
      <c r="AB62" s="45"/>
      <c r="AC62" s="45"/>
      <c r="AD62" s="45"/>
      <c r="AE62" s="45"/>
      <c r="AF62" s="45"/>
      <c r="AG62" s="45"/>
      <c r="AH62" s="45"/>
      <c r="AI62" s="45"/>
      <c r="AJ62" s="45"/>
      <c r="AK62" s="45"/>
      <c r="AL62" s="45"/>
      <c r="AM62" s="45"/>
      <c r="AN62" s="45"/>
      <c r="AO62" s="45"/>
      <c r="AP62" s="45"/>
    </row>
    <row r="63" spans="1:42" s="21" customFormat="1" hidden="1" x14ac:dyDescent="0.4">
      <c r="A63" s="45"/>
      <c r="B63" s="45" t="s">
        <v>66</v>
      </c>
      <c r="C63" s="47">
        <f t="shared" si="29"/>
        <v>0</v>
      </c>
      <c r="D63" s="47">
        <f>IF(D14&lt;&gt;0,D19*D$53,0)</f>
        <v>0</v>
      </c>
      <c r="E63" s="47">
        <f t="shared" ref="E63:W63" si="34">IF(E14&lt;&gt;0,E19*E$53,0)</f>
        <v>0</v>
      </c>
      <c r="F63" s="47">
        <f t="shared" si="34"/>
        <v>0</v>
      </c>
      <c r="G63" s="47">
        <f t="shared" si="34"/>
        <v>0</v>
      </c>
      <c r="H63" s="47">
        <f t="shared" si="34"/>
        <v>0</v>
      </c>
      <c r="I63" s="47">
        <f t="shared" si="34"/>
        <v>0</v>
      </c>
      <c r="J63" s="47">
        <f t="shared" si="34"/>
        <v>0</v>
      </c>
      <c r="K63" s="47">
        <f t="shared" si="34"/>
        <v>0</v>
      </c>
      <c r="L63" s="47">
        <f t="shared" si="34"/>
        <v>0</v>
      </c>
      <c r="M63" s="47">
        <f t="shared" si="34"/>
        <v>0</v>
      </c>
      <c r="N63" s="47">
        <f t="shared" si="34"/>
        <v>0</v>
      </c>
      <c r="O63" s="47">
        <f t="shared" si="34"/>
        <v>0</v>
      </c>
      <c r="P63" s="47">
        <f t="shared" si="34"/>
        <v>0</v>
      </c>
      <c r="Q63" s="47">
        <f t="shared" si="34"/>
        <v>0</v>
      </c>
      <c r="R63" s="47">
        <f t="shared" si="34"/>
        <v>0</v>
      </c>
      <c r="S63" s="47">
        <f t="shared" si="34"/>
        <v>0</v>
      </c>
      <c r="T63" s="47">
        <f t="shared" si="34"/>
        <v>0</v>
      </c>
      <c r="U63" s="47">
        <f t="shared" si="34"/>
        <v>0</v>
      </c>
      <c r="V63" s="47">
        <f t="shared" si="34"/>
        <v>0</v>
      </c>
      <c r="W63" s="47">
        <f t="shared" si="34"/>
        <v>0</v>
      </c>
      <c r="X63" s="45"/>
      <c r="Y63" s="45"/>
      <c r="Z63" s="45"/>
      <c r="AA63" s="45"/>
      <c r="AB63" s="45"/>
      <c r="AC63" s="45"/>
      <c r="AD63" s="45"/>
      <c r="AE63" s="45"/>
      <c r="AF63" s="45"/>
      <c r="AG63" s="45"/>
      <c r="AH63" s="45"/>
      <c r="AI63" s="45"/>
      <c r="AJ63" s="45"/>
      <c r="AK63" s="45"/>
      <c r="AL63" s="45"/>
      <c r="AM63" s="45"/>
      <c r="AN63" s="45"/>
      <c r="AO63" s="45"/>
      <c r="AP63" s="45"/>
    </row>
    <row r="64" spans="1:42" s="21" customFormat="1" hidden="1" x14ac:dyDescent="0.4">
      <c r="A64" s="45"/>
      <c r="B64" s="45"/>
      <c r="C64" s="45"/>
      <c r="D64" s="47"/>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row>
    <row r="65" spans="1:42" s="21" customFormat="1" hidden="1" x14ac:dyDescent="0.4">
      <c r="A65" s="45"/>
      <c r="B65" s="45"/>
      <c r="C65" s="45"/>
      <c r="D65" s="47"/>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row>
    <row r="66" spans="1:42" s="21" customFormat="1" hidden="1" x14ac:dyDescent="0.4">
      <c r="A66" s="45"/>
      <c r="B66" s="45" t="s">
        <v>68</v>
      </c>
      <c r="C66" s="48">
        <f>C58-C59-C60-C61-C62-C63</f>
        <v>0</v>
      </c>
      <c r="D66" s="47">
        <f t="shared" ref="D66:W66" si="35">D58-D59-D60-D61-D62-D63</f>
        <v>0</v>
      </c>
      <c r="E66" s="47">
        <f t="shared" si="35"/>
        <v>0</v>
      </c>
      <c r="F66" s="47">
        <f t="shared" si="35"/>
        <v>0</v>
      </c>
      <c r="G66" s="47">
        <f t="shared" si="35"/>
        <v>0</v>
      </c>
      <c r="H66" s="47">
        <f t="shared" si="35"/>
        <v>0</v>
      </c>
      <c r="I66" s="47">
        <f t="shared" si="35"/>
        <v>0</v>
      </c>
      <c r="J66" s="47">
        <f t="shared" si="35"/>
        <v>0</v>
      </c>
      <c r="K66" s="47">
        <f t="shared" si="35"/>
        <v>0</v>
      </c>
      <c r="L66" s="47">
        <f t="shared" si="35"/>
        <v>0</v>
      </c>
      <c r="M66" s="47">
        <f t="shared" si="35"/>
        <v>0</v>
      </c>
      <c r="N66" s="47">
        <f t="shared" si="35"/>
        <v>0</v>
      </c>
      <c r="O66" s="47">
        <f t="shared" si="35"/>
        <v>0</v>
      </c>
      <c r="P66" s="47">
        <f t="shared" si="35"/>
        <v>0</v>
      </c>
      <c r="Q66" s="47">
        <f t="shared" si="35"/>
        <v>0</v>
      </c>
      <c r="R66" s="47">
        <f t="shared" si="35"/>
        <v>0</v>
      </c>
      <c r="S66" s="47">
        <f t="shared" si="35"/>
        <v>0</v>
      </c>
      <c r="T66" s="47">
        <f t="shared" si="35"/>
        <v>0</v>
      </c>
      <c r="U66" s="47">
        <f t="shared" si="35"/>
        <v>0</v>
      </c>
      <c r="V66" s="47">
        <f t="shared" si="35"/>
        <v>0</v>
      </c>
      <c r="W66" s="47">
        <f t="shared" si="35"/>
        <v>0</v>
      </c>
      <c r="X66" s="45"/>
      <c r="Y66" s="45"/>
      <c r="Z66" s="45"/>
      <c r="AA66" s="45"/>
      <c r="AB66" s="45"/>
      <c r="AC66" s="45"/>
      <c r="AD66" s="45"/>
      <c r="AE66" s="45"/>
      <c r="AF66" s="45"/>
      <c r="AG66" s="45"/>
      <c r="AH66" s="45"/>
      <c r="AI66" s="45"/>
      <c r="AJ66" s="45"/>
      <c r="AK66" s="45"/>
      <c r="AL66" s="45"/>
      <c r="AM66" s="45"/>
      <c r="AN66" s="45"/>
      <c r="AO66" s="45"/>
      <c r="AP66" s="45"/>
    </row>
    <row r="67" spans="1:42" s="21" customFormat="1" hidden="1" x14ac:dyDescent="0.4">
      <c r="A67" s="45"/>
      <c r="B67" s="45" t="s">
        <v>69</v>
      </c>
      <c r="C67" s="48">
        <f>0.2*C66</f>
        <v>0</v>
      </c>
      <c r="D67" s="47">
        <f>0.2*D66</f>
        <v>0</v>
      </c>
      <c r="E67" s="47">
        <f t="shared" ref="E67:W67" si="36">0.2*E66</f>
        <v>0</v>
      </c>
      <c r="F67" s="47">
        <f t="shared" si="36"/>
        <v>0</v>
      </c>
      <c r="G67" s="47">
        <f t="shared" si="36"/>
        <v>0</v>
      </c>
      <c r="H67" s="47">
        <f t="shared" si="36"/>
        <v>0</v>
      </c>
      <c r="I67" s="47">
        <f t="shared" si="36"/>
        <v>0</v>
      </c>
      <c r="J67" s="47">
        <f t="shared" si="36"/>
        <v>0</v>
      </c>
      <c r="K67" s="47">
        <f t="shared" si="36"/>
        <v>0</v>
      </c>
      <c r="L67" s="47">
        <f t="shared" si="36"/>
        <v>0</v>
      </c>
      <c r="M67" s="47">
        <f t="shared" si="36"/>
        <v>0</v>
      </c>
      <c r="N67" s="47">
        <f t="shared" si="36"/>
        <v>0</v>
      </c>
      <c r="O67" s="47">
        <f t="shared" si="36"/>
        <v>0</v>
      </c>
      <c r="P67" s="47">
        <f t="shared" si="36"/>
        <v>0</v>
      </c>
      <c r="Q67" s="47">
        <f t="shared" si="36"/>
        <v>0</v>
      </c>
      <c r="R67" s="47">
        <f t="shared" si="36"/>
        <v>0</v>
      </c>
      <c r="S67" s="47">
        <f t="shared" si="36"/>
        <v>0</v>
      </c>
      <c r="T67" s="47">
        <f t="shared" si="36"/>
        <v>0</v>
      </c>
      <c r="U67" s="47">
        <f t="shared" si="36"/>
        <v>0</v>
      </c>
      <c r="V67" s="47">
        <f t="shared" si="36"/>
        <v>0</v>
      </c>
      <c r="W67" s="47">
        <f t="shared" si="36"/>
        <v>0</v>
      </c>
      <c r="X67" s="45"/>
      <c r="Y67" s="45"/>
      <c r="Z67" s="45"/>
      <c r="AA67" s="45"/>
      <c r="AB67" s="45"/>
      <c r="AC67" s="45"/>
      <c r="AD67" s="45"/>
      <c r="AE67" s="45"/>
      <c r="AF67" s="45"/>
      <c r="AG67" s="45"/>
      <c r="AH67" s="45"/>
      <c r="AI67" s="45"/>
      <c r="AJ67" s="45"/>
      <c r="AK67" s="45"/>
      <c r="AL67" s="45"/>
      <c r="AM67" s="45"/>
      <c r="AN67" s="45"/>
      <c r="AO67" s="45"/>
      <c r="AP67" s="45"/>
    </row>
    <row r="68" spans="1:42" s="21" customFormat="1" hidden="1" x14ac:dyDescent="0.4">
      <c r="A68" s="45"/>
      <c r="B68" s="45" t="s">
        <v>70</v>
      </c>
      <c r="C68" s="48">
        <f>C67+C66</f>
        <v>0</v>
      </c>
      <c r="D68" s="47">
        <f>D67+D66</f>
        <v>0</v>
      </c>
      <c r="E68" s="47">
        <f t="shared" ref="E68:W68" si="37">E67+E66</f>
        <v>0</v>
      </c>
      <c r="F68" s="47">
        <f t="shared" si="37"/>
        <v>0</v>
      </c>
      <c r="G68" s="47">
        <f t="shared" si="37"/>
        <v>0</v>
      </c>
      <c r="H68" s="47">
        <f t="shared" si="37"/>
        <v>0</v>
      </c>
      <c r="I68" s="47">
        <f t="shared" si="37"/>
        <v>0</v>
      </c>
      <c r="J68" s="47">
        <f t="shared" si="37"/>
        <v>0</v>
      </c>
      <c r="K68" s="47">
        <f t="shared" si="37"/>
        <v>0</v>
      </c>
      <c r="L68" s="47">
        <f t="shared" si="37"/>
        <v>0</v>
      </c>
      <c r="M68" s="47">
        <f t="shared" si="37"/>
        <v>0</v>
      </c>
      <c r="N68" s="47">
        <f t="shared" si="37"/>
        <v>0</v>
      </c>
      <c r="O68" s="47">
        <f t="shared" si="37"/>
        <v>0</v>
      </c>
      <c r="P68" s="47">
        <f t="shared" si="37"/>
        <v>0</v>
      </c>
      <c r="Q68" s="47">
        <f t="shared" si="37"/>
        <v>0</v>
      </c>
      <c r="R68" s="47">
        <f t="shared" si="37"/>
        <v>0</v>
      </c>
      <c r="S68" s="47">
        <f t="shared" si="37"/>
        <v>0</v>
      </c>
      <c r="T68" s="47">
        <f t="shared" si="37"/>
        <v>0</v>
      </c>
      <c r="U68" s="47">
        <f t="shared" si="37"/>
        <v>0</v>
      </c>
      <c r="V68" s="47">
        <f t="shared" si="37"/>
        <v>0</v>
      </c>
      <c r="W68" s="47">
        <f t="shared" si="37"/>
        <v>0</v>
      </c>
      <c r="X68" s="45"/>
      <c r="Y68" s="45"/>
      <c r="Z68" s="45"/>
      <c r="AA68" s="45"/>
      <c r="AB68" s="45"/>
      <c r="AC68" s="45"/>
      <c r="AD68" s="45"/>
      <c r="AE68" s="45"/>
      <c r="AF68" s="45"/>
      <c r="AG68" s="45"/>
      <c r="AH68" s="45"/>
      <c r="AI68" s="45"/>
      <c r="AJ68" s="45"/>
      <c r="AK68" s="45"/>
      <c r="AL68" s="45"/>
      <c r="AM68" s="45"/>
      <c r="AN68" s="45"/>
      <c r="AO68" s="45"/>
      <c r="AP68" s="45"/>
    </row>
    <row r="69" spans="1:42" s="21" customFormat="1" hidden="1" x14ac:dyDescent="0.4">
      <c r="A69" s="45"/>
      <c r="B69" s="45"/>
      <c r="C69" s="48"/>
      <c r="D69" s="47"/>
      <c r="E69" s="47"/>
      <c r="F69" s="47"/>
      <c r="G69" s="47"/>
      <c r="H69" s="47"/>
      <c r="I69" s="47"/>
      <c r="J69" s="47"/>
      <c r="K69" s="47"/>
      <c r="L69" s="47"/>
      <c r="M69" s="47"/>
      <c r="N69" s="47"/>
      <c r="O69" s="47"/>
      <c r="P69" s="47"/>
      <c r="Q69" s="47"/>
      <c r="R69" s="47"/>
      <c r="S69" s="47"/>
      <c r="T69" s="47"/>
      <c r="U69" s="47"/>
      <c r="V69" s="47"/>
      <c r="W69" s="47"/>
      <c r="X69" s="45"/>
      <c r="Y69" s="45"/>
      <c r="Z69" s="45"/>
      <c r="AA69" s="45"/>
      <c r="AB69" s="45"/>
      <c r="AC69" s="45"/>
      <c r="AD69" s="45"/>
      <c r="AE69" s="45"/>
      <c r="AF69" s="45"/>
      <c r="AG69" s="45"/>
      <c r="AH69" s="45"/>
      <c r="AI69" s="45"/>
      <c r="AJ69" s="45"/>
      <c r="AK69" s="45"/>
      <c r="AL69" s="45"/>
      <c r="AM69" s="45"/>
      <c r="AN69" s="45"/>
      <c r="AO69" s="45"/>
      <c r="AP69" s="45"/>
    </row>
    <row r="70" spans="1:42" s="21" customFormat="1" hidden="1" x14ac:dyDescent="0.4">
      <c r="A70" s="45"/>
      <c r="B70" s="45" t="s">
        <v>71</v>
      </c>
      <c r="C70" s="47"/>
      <c r="D70" s="47">
        <f t="shared" ref="D70:W70" si="38">D96*D$52</f>
        <v>0</v>
      </c>
      <c r="E70" s="47">
        <f t="shared" si="38"/>
        <v>0</v>
      </c>
      <c r="F70" s="47">
        <f t="shared" si="38"/>
        <v>0</v>
      </c>
      <c r="G70" s="47">
        <f t="shared" si="38"/>
        <v>0</v>
      </c>
      <c r="H70" s="47">
        <f t="shared" si="38"/>
        <v>0</v>
      </c>
      <c r="I70" s="47">
        <f t="shared" si="38"/>
        <v>0</v>
      </c>
      <c r="J70" s="47">
        <f t="shared" si="38"/>
        <v>0</v>
      </c>
      <c r="K70" s="47">
        <f t="shared" si="38"/>
        <v>0</v>
      </c>
      <c r="L70" s="47">
        <f t="shared" si="38"/>
        <v>0</v>
      </c>
      <c r="M70" s="47">
        <f t="shared" si="38"/>
        <v>0</v>
      </c>
      <c r="N70" s="47">
        <f t="shared" si="38"/>
        <v>0</v>
      </c>
      <c r="O70" s="47">
        <f t="shared" si="38"/>
        <v>0</v>
      </c>
      <c r="P70" s="47">
        <f t="shared" si="38"/>
        <v>0</v>
      </c>
      <c r="Q70" s="47">
        <f t="shared" si="38"/>
        <v>0</v>
      </c>
      <c r="R70" s="47">
        <f t="shared" si="38"/>
        <v>0</v>
      </c>
      <c r="S70" s="47">
        <f t="shared" si="38"/>
        <v>0</v>
      </c>
      <c r="T70" s="47">
        <f t="shared" si="38"/>
        <v>0</v>
      </c>
      <c r="U70" s="47">
        <f t="shared" si="38"/>
        <v>0</v>
      </c>
      <c r="V70" s="47">
        <f t="shared" si="38"/>
        <v>0</v>
      </c>
      <c r="W70" s="47">
        <f t="shared" si="38"/>
        <v>0</v>
      </c>
      <c r="X70" s="45"/>
      <c r="Y70" s="45"/>
      <c r="Z70" s="45"/>
      <c r="AA70" s="45"/>
      <c r="AB70" s="45"/>
      <c r="AC70" s="45"/>
      <c r="AD70" s="45"/>
      <c r="AE70" s="45"/>
      <c r="AF70" s="45"/>
      <c r="AG70" s="45"/>
      <c r="AH70" s="45"/>
      <c r="AI70" s="45"/>
      <c r="AJ70" s="45"/>
      <c r="AK70" s="45"/>
      <c r="AL70" s="45"/>
      <c r="AM70" s="45"/>
      <c r="AN70" s="45"/>
      <c r="AO70" s="45"/>
      <c r="AP70" s="45"/>
    </row>
    <row r="71" spans="1:42" s="21" customFormat="1" hidden="1" x14ac:dyDescent="0.4">
      <c r="A71" s="51"/>
      <c r="B71" s="51" t="s">
        <v>108</v>
      </c>
      <c r="C71" s="51" t="s">
        <v>92</v>
      </c>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row>
    <row r="72" spans="1:42" s="21" customFormat="1" hidden="1" x14ac:dyDescent="0.4">
      <c r="A72" s="45"/>
      <c r="B72" s="45"/>
      <c r="C72" s="45" t="s">
        <v>56</v>
      </c>
      <c r="D72" s="46">
        <v>1</v>
      </c>
      <c r="E72" s="46">
        <f>D72*(1+$E9)</f>
        <v>1</v>
      </c>
      <c r="F72" s="46">
        <f t="shared" ref="F72:AP72" si="39">E72*(1+$E9)</f>
        <v>1</v>
      </c>
      <c r="G72" s="46">
        <f t="shared" si="39"/>
        <v>1</v>
      </c>
      <c r="H72" s="46">
        <f t="shared" si="39"/>
        <v>1</v>
      </c>
      <c r="I72" s="46">
        <f t="shared" si="39"/>
        <v>1</v>
      </c>
      <c r="J72" s="46">
        <f t="shared" si="39"/>
        <v>1</v>
      </c>
      <c r="K72" s="46">
        <f t="shared" si="39"/>
        <v>1</v>
      </c>
      <c r="L72" s="46">
        <f t="shared" si="39"/>
        <v>1</v>
      </c>
      <c r="M72" s="46">
        <f t="shared" si="39"/>
        <v>1</v>
      </c>
      <c r="N72" s="46">
        <f t="shared" si="39"/>
        <v>1</v>
      </c>
      <c r="O72" s="46">
        <f t="shared" si="39"/>
        <v>1</v>
      </c>
      <c r="P72" s="46">
        <f t="shared" si="39"/>
        <v>1</v>
      </c>
      <c r="Q72" s="46">
        <f t="shared" si="39"/>
        <v>1</v>
      </c>
      <c r="R72" s="46">
        <f t="shared" si="39"/>
        <v>1</v>
      </c>
      <c r="S72" s="46">
        <f t="shared" si="39"/>
        <v>1</v>
      </c>
      <c r="T72" s="46">
        <f t="shared" si="39"/>
        <v>1</v>
      </c>
      <c r="U72" s="46">
        <f t="shared" si="39"/>
        <v>1</v>
      </c>
      <c r="V72" s="46">
        <f t="shared" si="39"/>
        <v>1</v>
      </c>
      <c r="W72" s="46">
        <f t="shared" si="39"/>
        <v>1</v>
      </c>
      <c r="X72" s="46">
        <f t="shared" si="39"/>
        <v>1</v>
      </c>
      <c r="Y72" s="46">
        <f t="shared" si="39"/>
        <v>1</v>
      </c>
      <c r="Z72" s="46">
        <f t="shared" si="39"/>
        <v>1</v>
      </c>
      <c r="AA72" s="46">
        <f t="shared" si="39"/>
        <v>1</v>
      </c>
      <c r="AB72" s="46">
        <f t="shared" si="39"/>
        <v>1</v>
      </c>
      <c r="AC72" s="46">
        <f t="shared" si="39"/>
        <v>1</v>
      </c>
      <c r="AD72" s="46">
        <f t="shared" si="39"/>
        <v>1</v>
      </c>
      <c r="AE72" s="46">
        <f t="shared" si="39"/>
        <v>1</v>
      </c>
      <c r="AF72" s="46">
        <f t="shared" si="39"/>
        <v>1</v>
      </c>
      <c r="AG72" s="46">
        <f t="shared" si="39"/>
        <v>1</v>
      </c>
      <c r="AH72" s="46">
        <f t="shared" si="39"/>
        <v>1</v>
      </c>
      <c r="AI72" s="46">
        <f t="shared" si="39"/>
        <v>1</v>
      </c>
      <c r="AJ72" s="46">
        <f t="shared" si="39"/>
        <v>1</v>
      </c>
      <c r="AK72" s="46">
        <f t="shared" si="39"/>
        <v>1</v>
      </c>
      <c r="AL72" s="46">
        <f t="shared" si="39"/>
        <v>1</v>
      </c>
      <c r="AM72" s="46">
        <f t="shared" si="39"/>
        <v>1</v>
      </c>
      <c r="AN72" s="46">
        <f t="shared" si="39"/>
        <v>1</v>
      </c>
      <c r="AO72" s="46">
        <f t="shared" si="39"/>
        <v>1</v>
      </c>
      <c r="AP72" s="46">
        <f t="shared" si="39"/>
        <v>1</v>
      </c>
    </row>
    <row r="73" spans="1:42" s="21" customFormat="1" hidden="1" x14ac:dyDescent="0.4">
      <c r="A73" s="45"/>
      <c r="B73" s="45"/>
      <c r="C73" s="45" t="s">
        <v>47</v>
      </c>
      <c r="D73" s="46">
        <v>1</v>
      </c>
      <c r="E73" s="46">
        <f>D73*(1+$E4)</f>
        <v>1</v>
      </c>
      <c r="F73" s="46">
        <f t="shared" ref="F73:AP73" si="40">E73*(1+$E4)</f>
        <v>1</v>
      </c>
      <c r="G73" s="46">
        <f t="shared" si="40"/>
        <v>1</v>
      </c>
      <c r="H73" s="46">
        <f t="shared" si="40"/>
        <v>1</v>
      </c>
      <c r="I73" s="46">
        <f t="shared" si="40"/>
        <v>1</v>
      </c>
      <c r="J73" s="46">
        <f t="shared" si="40"/>
        <v>1</v>
      </c>
      <c r="K73" s="46">
        <f t="shared" si="40"/>
        <v>1</v>
      </c>
      <c r="L73" s="46">
        <f t="shared" si="40"/>
        <v>1</v>
      </c>
      <c r="M73" s="46">
        <f t="shared" si="40"/>
        <v>1</v>
      </c>
      <c r="N73" s="46">
        <f t="shared" si="40"/>
        <v>1</v>
      </c>
      <c r="O73" s="46">
        <f t="shared" si="40"/>
        <v>1</v>
      </c>
      <c r="P73" s="46">
        <f t="shared" si="40"/>
        <v>1</v>
      </c>
      <c r="Q73" s="46">
        <f t="shared" si="40"/>
        <v>1</v>
      </c>
      <c r="R73" s="46">
        <f t="shared" si="40"/>
        <v>1</v>
      </c>
      <c r="S73" s="46">
        <f t="shared" si="40"/>
        <v>1</v>
      </c>
      <c r="T73" s="46">
        <f t="shared" si="40"/>
        <v>1</v>
      </c>
      <c r="U73" s="46">
        <f t="shared" si="40"/>
        <v>1</v>
      </c>
      <c r="V73" s="46">
        <f t="shared" si="40"/>
        <v>1</v>
      </c>
      <c r="W73" s="46">
        <f t="shared" si="40"/>
        <v>1</v>
      </c>
      <c r="X73" s="46">
        <f t="shared" si="40"/>
        <v>1</v>
      </c>
      <c r="Y73" s="46">
        <f t="shared" si="40"/>
        <v>1</v>
      </c>
      <c r="Z73" s="46">
        <f t="shared" si="40"/>
        <v>1</v>
      </c>
      <c r="AA73" s="46">
        <f t="shared" si="40"/>
        <v>1</v>
      </c>
      <c r="AB73" s="46">
        <f t="shared" si="40"/>
        <v>1</v>
      </c>
      <c r="AC73" s="46">
        <f t="shared" si="40"/>
        <v>1</v>
      </c>
      <c r="AD73" s="46">
        <f t="shared" si="40"/>
        <v>1</v>
      </c>
      <c r="AE73" s="46">
        <f t="shared" si="40"/>
        <v>1</v>
      </c>
      <c r="AF73" s="46">
        <f t="shared" si="40"/>
        <v>1</v>
      </c>
      <c r="AG73" s="46">
        <f t="shared" si="40"/>
        <v>1</v>
      </c>
      <c r="AH73" s="46">
        <f t="shared" si="40"/>
        <v>1</v>
      </c>
      <c r="AI73" s="46">
        <f t="shared" si="40"/>
        <v>1</v>
      </c>
      <c r="AJ73" s="46">
        <f t="shared" si="40"/>
        <v>1</v>
      </c>
      <c r="AK73" s="46">
        <f t="shared" si="40"/>
        <v>1</v>
      </c>
      <c r="AL73" s="46">
        <f t="shared" si="40"/>
        <v>1</v>
      </c>
      <c r="AM73" s="46">
        <f t="shared" si="40"/>
        <v>1</v>
      </c>
      <c r="AN73" s="46">
        <f t="shared" si="40"/>
        <v>1</v>
      </c>
      <c r="AO73" s="46">
        <f t="shared" si="40"/>
        <v>1</v>
      </c>
      <c r="AP73" s="46">
        <f t="shared" si="40"/>
        <v>1</v>
      </c>
    </row>
    <row r="74" spans="1:42" s="21" customFormat="1" hidden="1" x14ac:dyDescent="0.4">
      <c r="A74" s="45"/>
      <c r="B74" s="45"/>
      <c r="C74" s="45" t="s">
        <v>50</v>
      </c>
      <c r="D74" s="46">
        <v>1</v>
      </c>
      <c r="E74" s="46">
        <f>D74*(1+$E5)</f>
        <v>1</v>
      </c>
      <c r="F74" s="46">
        <f t="shared" ref="F74:AP74" si="41">E74*(1+$E5)</f>
        <v>1</v>
      </c>
      <c r="G74" s="46">
        <f t="shared" si="41"/>
        <v>1</v>
      </c>
      <c r="H74" s="46">
        <f t="shared" si="41"/>
        <v>1</v>
      </c>
      <c r="I74" s="46">
        <f t="shared" si="41"/>
        <v>1</v>
      </c>
      <c r="J74" s="46">
        <f t="shared" si="41"/>
        <v>1</v>
      </c>
      <c r="K74" s="46">
        <f t="shared" si="41"/>
        <v>1</v>
      </c>
      <c r="L74" s="46">
        <f t="shared" si="41"/>
        <v>1</v>
      </c>
      <c r="M74" s="46">
        <f t="shared" si="41"/>
        <v>1</v>
      </c>
      <c r="N74" s="46">
        <f t="shared" si="41"/>
        <v>1</v>
      </c>
      <c r="O74" s="46">
        <f t="shared" si="41"/>
        <v>1</v>
      </c>
      <c r="P74" s="46">
        <f t="shared" si="41"/>
        <v>1</v>
      </c>
      <c r="Q74" s="46">
        <f t="shared" si="41"/>
        <v>1</v>
      </c>
      <c r="R74" s="46">
        <f t="shared" si="41"/>
        <v>1</v>
      </c>
      <c r="S74" s="46">
        <f t="shared" si="41"/>
        <v>1</v>
      </c>
      <c r="T74" s="46">
        <f t="shared" si="41"/>
        <v>1</v>
      </c>
      <c r="U74" s="46">
        <f t="shared" si="41"/>
        <v>1</v>
      </c>
      <c r="V74" s="46">
        <f t="shared" si="41"/>
        <v>1</v>
      </c>
      <c r="W74" s="46">
        <f t="shared" si="41"/>
        <v>1</v>
      </c>
      <c r="X74" s="46">
        <f t="shared" si="41"/>
        <v>1</v>
      </c>
      <c r="Y74" s="46">
        <f t="shared" si="41"/>
        <v>1</v>
      </c>
      <c r="Z74" s="46">
        <f t="shared" si="41"/>
        <v>1</v>
      </c>
      <c r="AA74" s="46">
        <f t="shared" si="41"/>
        <v>1</v>
      </c>
      <c r="AB74" s="46">
        <f t="shared" si="41"/>
        <v>1</v>
      </c>
      <c r="AC74" s="46">
        <f t="shared" si="41"/>
        <v>1</v>
      </c>
      <c r="AD74" s="46">
        <f t="shared" si="41"/>
        <v>1</v>
      </c>
      <c r="AE74" s="46">
        <f t="shared" si="41"/>
        <v>1</v>
      </c>
      <c r="AF74" s="46">
        <f t="shared" si="41"/>
        <v>1</v>
      </c>
      <c r="AG74" s="46">
        <f t="shared" si="41"/>
        <v>1</v>
      </c>
      <c r="AH74" s="46">
        <f t="shared" si="41"/>
        <v>1</v>
      </c>
      <c r="AI74" s="46">
        <f t="shared" si="41"/>
        <v>1</v>
      </c>
      <c r="AJ74" s="46">
        <f t="shared" si="41"/>
        <v>1</v>
      </c>
      <c r="AK74" s="46">
        <f t="shared" si="41"/>
        <v>1</v>
      </c>
      <c r="AL74" s="46">
        <f t="shared" si="41"/>
        <v>1</v>
      </c>
      <c r="AM74" s="46">
        <f t="shared" si="41"/>
        <v>1</v>
      </c>
      <c r="AN74" s="46">
        <f t="shared" si="41"/>
        <v>1</v>
      </c>
      <c r="AO74" s="46">
        <f t="shared" si="41"/>
        <v>1</v>
      </c>
      <c r="AP74" s="46">
        <f t="shared" si="41"/>
        <v>1</v>
      </c>
    </row>
    <row r="75" spans="1:42" s="21" customFormat="1" hidden="1" x14ac:dyDescent="0.4">
      <c r="A75" s="45"/>
      <c r="B75" s="45"/>
      <c r="C75" s="45" t="s">
        <v>48</v>
      </c>
      <c r="D75" s="46">
        <v>1</v>
      </c>
      <c r="E75" s="46">
        <f>D75*(1+$E6)</f>
        <v>1</v>
      </c>
      <c r="F75" s="46">
        <f t="shared" ref="F75:AP75" si="42">E75*(1+$E6)</f>
        <v>1</v>
      </c>
      <c r="G75" s="46">
        <f t="shared" si="42"/>
        <v>1</v>
      </c>
      <c r="H75" s="46">
        <f t="shared" si="42"/>
        <v>1</v>
      </c>
      <c r="I75" s="46">
        <f t="shared" si="42"/>
        <v>1</v>
      </c>
      <c r="J75" s="46">
        <f t="shared" si="42"/>
        <v>1</v>
      </c>
      <c r="K75" s="46">
        <f t="shared" si="42"/>
        <v>1</v>
      </c>
      <c r="L75" s="46">
        <f t="shared" si="42"/>
        <v>1</v>
      </c>
      <c r="M75" s="46">
        <f t="shared" si="42"/>
        <v>1</v>
      </c>
      <c r="N75" s="46">
        <f t="shared" si="42"/>
        <v>1</v>
      </c>
      <c r="O75" s="46">
        <f t="shared" si="42"/>
        <v>1</v>
      </c>
      <c r="P75" s="46">
        <f t="shared" si="42"/>
        <v>1</v>
      </c>
      <c r="Q75" s="46">
        <f t="shared" si="42"/>
        <v>1</v>
      </c>
      <c r="R75" s="46">
        <f t="shared" si="42"/>
        <v>1</v>
      </c>
      <c r="S75" s="46">
        <f t="shared" si="42"/>
        <v>1</v>
      </c>
      <c r="T75" s="46">
        <f t="shared" si="42"/>
        <v>1</v>
      </c>
      <c r="U75" s="46">
        <f t="shared" si="42"/>
        <v>1</v>
      </c>
      <c r="V75" s="46">
        <f t="shared" si="42"/>
        <v>1</v>
      </c>
      <c r="W75" s="46">
        <f t="shared" si="42"/>
        <v>1</v>
      </c>
      <c r="X75" s="46">
        <f t="shared" si="42"/>
        <v>1</v>
      </c>
      <c r="Y75" s="46">
        <f t="shared" si="42"/>
        <v>1</v>
      </c>
      <c r="Z75" s="46">
        <f t="shared" si="42"/>
        <v>1</v>
      </c>
      <c r="AA75" s="46">
        <f t="shared" si="42"/>
        <v>1</v>
      </c>
      <c r="AB75" s="46">
        <f t="shared" si="42"/>
        <v>1</v>
      </c>
      <c r="AC75" s="46">
        <f t="shared" si="42"/>
        <v>1</v>
      </c>
      <c r="AD75" s="46">
        <f t="shared" si="42"/>
        <v>1</v>
      </c>
      <c r="AE75" s="46">
        <f t="shared" si="42"/>
        <v>1</v>
      </c>
      <c r="AF75" s="46">
        <f t="shared" si="42"/>
        <v>1</v>
      </c>
      <c r="AG75" s="46">
        <f t="shared" si="42"/>
        <v>1</v>
      </c>
      <c r="AH75" s="46">
        <f t="shared" si="42"/>
        <v>1</v>
      </c>
      <c r="AI75" s="46">
        <f t="shared" si="42"/>
        <v>1</v>
      </c>
      <c r="AJ75" s="46">
        <f t="shared" si="42"/>
        <v>1</v>
      </c>
      <c r="AK75" s="46">
        <f t="shared" si="42"/>
        <v>1</v>
      </c>
      <c r="AL75" s="46">
        <f t="shared" si="42"/>
        <v>1</v>
      </c>
      <c r="AM75" s="46">
        <f t="shared" si="42"/>
        <v>1</v>
      </c>
      <c r="AN75" s="46">
        <f t="shared" si="42"/>
        <v>1</v>
      </c>
      <c r="AO75" s="46">
        <f t="shared" si="42"/>
        <v>1</v>
      </c>
      <c r="AP75" s="46">
        <f t="shared" si="42"/>
        <v>1</v>
      </c>
    </row>
    <row r="76" spans="1:42" s="21" customFormat="1" hidden="1" x14ac:dyDescent="0.4">
      <c r="A76" s="45"/>
      <c r="B76" s="45"/>
      <c r="C76" s="45"/>
      <c r="D76" s="46"/>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row>
    <row r="77" spans="1:42" s="21" customFormat="1" hidden="1" x14ac:dyDescent="0.4">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row>
    <row r="78" spans="1:42" s="21" customFormat="1" hidden="1" x14ac:dyDescent="0.4">
      <c r="A78" s="45"/>
      <c r="B78" s="45" t="s">
        <v>57</v>
      </c>
      <c r="C78" s="45" t="s">
        <v>33</v>
      </c>
      <c r="D78" s="45" t="s">
        <v>7</v>
      </c>
      <c r="E78" s="45" t="s">
        <v>13</v>
      </c>
      <c r="F78" s="45" t="s">
        <v>14</v>
      </c>
      <c r="G78" s="45" t="s">
        <v>15</v>
      </c>
      <c r="H78" s="45" t="s">
        <v>16</v>
      </c>
      <c r="I78" s="45" t="s">
        <v>17</v>
      </c>
      <c r="J78" s="45" t="s">
        <v>18</v>
      </c>
      <c r="K78" s="45" t="s">
        <v>19</v>
      </c>
      <c r="L78" s="45" t="s">
        <v>20</v>
      </c>
      <c r="M78" s="45" t="s">
        <v>21</v>
      </c>
      <c r="N78" s="45" t="s">
        <v>22</v>
      </c>
      <c r="O78" s="45" t="s">
        <v>23</v>
      </c>
      <c r="P78" s="45" t="s">
        <v>24</v>
      </c>
      <c r="Q78" s="45" t="s">
        <v>25</v>
      </c>
      <c r="R78" s="45" t="s">
        <v>26</v>
      </c>
      <c r="S78" s="45" t="s">
        <v>27</v>
      </c>
      <c r="T78" s="45" t="s">
        <v>28</v>
      </c>
      <c r="U78" s="45" t="s">
        <v>29</v>
      </c>
      <c r="V78" s="45" t="s">
        <v>30</v>
      </c>
      <c r="W78" s="45" t="s">
        <v>31</v>
      </c>
      <c r="X78" s="45"/>
      <c r="Y78" s="45"/>
      <c r="Z78" s="45"/>
      <c r="AA78" s="45"/>
      <c r="AB78" s="45"/>
      <c r="AC78" s="45"/>
      <c r="AD78" s="45"/>
      <c r="AE78" s="45"/>
      <c r="AF78" s="45"/>
      <c r="AG78" s="45"/>
      <c r="AH78" s="45"/>
      <c r="AI78" s="45"/>
      <c r="AJ78" s="45"/>
      <c r="AK78" s="45"/>
      <c r="AL78" s="45"/>
      <c r="AM78" s="45"/>
      <c r="AN78" s="45"/>
      <c r="AO78" s="45"/>
      <c r="AP78" s="45"/>
    </row>
    <row r="79" spans="1:42" s="21" customFormat="1" hidden="1" x14ac:dyDescent="0.4">
      <c r="A79" s="45"/>
      <c r="B79" s="45" t="s">
        <v>61</v>
      </c>
      <c r="C79" s="47">
        <f>SUM(D79:W79)</f>
        <v>0</v>
      </c>
      <c r="D79" s="47">
        <f>IF(D14&lt;&gt;0,D14*D$74,0)</f>
        <v>0</v>
      </c>
      <c r="E79" s="47">
        <f t="shared" ref="E79:W79" si="43">IF(E14&lt;&gt;0,E14*E$74,0)</f>
        <v>0</v>
      </c>
      <c r="F79" s="47">
        <f t="shared" si="43"/>
        <v>0</v>
      </c>
      <c r="G79" s="47">
        <f t="shared" si="43"/>
        <v>0</v>
      </c>
      <c r="H79" s="47">
        <f t="shared" si="43"/>
        <v>0</v>
      </c>
      <c r="I79" s="47">
        <f t="shared" si="43"/>
        <v>0</v>
      </c>
      <c r="J79" s="47">
        <f t="shared" si="43"/>
        <v>0</v>
      </c>
      <c r="K79" s="47">
        <f t="shared" si="43"/>
        <v>0</v>
      </c>
      <c r="L79" s="47">
        <f t="shared" si="43"/>
        <v>0</v>
      </c>
      <c r="M79" s="47">
        <f t="shared" si="43"/>
        <v>0</v>
      </c>
      <c r="N79" s="47">
        <f t="shared" si="43"/>
        <v>0</v>
      </c>
      <c r="O79" s="47">
        <f t="shared" si="43"/>
        <v>0</v>
      </c>
      <c r="P79" s="47">
        <f t="shared" si="43"/>
        <v>0</v>
      </c>
      <c r="Q79" s="47">
        <f t="shared" si="43"/>
        <v>0</v>
      </c>
      <c r="R79" s="47">
        <f t="shared" si="43"/>
        <v>0</v>
      </c>
      <c r="S79" s="47">
        <f t="shared" si="43"/>
        <v>0</v>
      </c>
      <c r="T79" s="47">
        <f t="shared" si="43"/>
        <v>0</v>
      </c>
      <c r="U79" s="47">
        <f t="shared" si="43"/>
        <v>0</v>
      </c>
      <c r="V79" s="47">
        <f t="shared" si="43"/>
        <v>0</v>
      </c>
      <c r="W79" s="47">
        <f t="shared" si="43"/>
        <v>0</v>
      </c>
      <c r="X79" s="45"/>
      <c r="Y79" s="45"/>
      <c r="Z79" s="45"/>
      <c r="AA79" s="45"/>
      <c r="AB79" s="45"/>
      <c r="AC79" s="45"/>
      <c r="AD79" s="45"/>
      <c r="AE79" s="45"/>
      <c r="AF79" s="45"/>
      <c r="AG79" s="45"/>
      <c r="AH79" s="45"/>
      <c r="AI79" s="45"/>
      <c r="AJ79" s="45"/>
      <c r="AK79" s="45"/>
      <c r="AL79" s="45"/>
      <c r="AM79" s="45"/>
      <c r="AN79" s="45"/>
      <c r="AO79" s="45"/>
      <c r="AP79" s="45"/>
    </row>
    <row r="80" spans="1:42" s="21" customFormat="1" hidden="1" x14ac:dyDescent="0.4">
      <c r="A80" s="45"/>
      <c r="B80" s="45" t="s">
        <v>62</v>
      </c>
      <c r="C80" s="47">
        <f t="shared" ref="C80:C84" si="44">SUM(D80:W80)</f>
        <v>0</v>
      </c>
      <c r="D80" s="47">
        <f>IF(D14&lt;&gt;0,D15*D$75,0)</f>
        <v>0</v>
      </c>
      <c r="E80" s="47">
        <f t="shared" ref="E80:W80" si="45">IF(E14&lt;&gt;0,E15*E$75,0)</f>
        <v>0</v>
      </c>
      <c r="F80" s="47">
        <f t="shared" si="45"/>
        <v>0</v>
      </c>
      <c r="G80" s="47">
        <f t="shared" si="45"/>
        <v>0</v>
      </c>
      <c r="H80" s="47">
        <f t="shared" si="45"/>
        <v>0</v>
      </c>
      <c r="I80" s="47">
        <f t="shared" si="45"/>
        <v>0</v>
      </c>
      <c r="J80" s="47">
        <f t="shared" si="45"/>
        <v>0</v>
      </c>
      <c r="K80" s="47">
        <f t="shared" si="45"/>
        <v>0</v>
      </c>
      <c r="L80" s="47">
        <f t="shared" si="45"/>
        <v>0</v>
      </c>
      <c r="M80" s="47">
        <f t="shared" si="45"/>
        <v>0</v>
      </c>
      <c r="N80" s="47">
        <f t="shared" si="45"/>
        <v>0</v>
      </c>
      <c r="O80" s="47">
        <f t="shared" si="45"/>
        <v>0</v>
      </c>
      <c r="P80" s="47">
        <f t="shared" si="45"/>
        <v>0</v>
      </c>
      <c r="Q80" s="47">
        <f t="shared" si="45"/>
        <v>0</v>
      </c>
      <c r="R80" s="47">
        <f t="shared" si="45"/>
        <v>0</v>
      </c>
      <c r="S80" s="47">
        <f t="shared" si="45"/>
        <v>0</v>
      </c>
      <c r="T80" s="47">
        <f t="shared" si="45"/>
        <v>0</v>
      </c>
      <c r="U80" s="47">
        <f t="shared" si="45"/>
        <v>0</v>
      </c>
      <c r="V80" s="47">
        <f t="shared" si="45"/>
        <v>0</v>
      </c>
      <c r="W80" s="47">
        <f t="shared" si="45"/>
        <v>0</v>
      </c>
      <c r="X80" s="45"/>
      <c r="Y80" s="45"/>
      <c r="Z80" s="45"/>
      <c r="AA80" s="45"/>
      <c r="AB80" s="45"/>
      <c r="AC80" s="45"/>
      <c r="AD80" s="45"/>
      <c r="AE80" s="45"/>
      <c r="AF80" s="45"/>
      <c r="AG80" s="45"/>
      <c r="AH80" s="45"/>
      <c r="AI80" s="45"/>
      <c r="AJ80" s="45"/>
      <c r="AK80" s="45"/>
      <c r="AL80" s="45"/>
      <c r="AM80" s="45"/>
      <c r="AN80" s="45"/>
      <c r="AO80" s="45"/>
      <c r="AP80" s="45"/>
    </row>
    <row r="81" spans="1:42" s="21" customFormat="1" hidden="1" x14ac:dyDescent="0.4">
      <c r="A81" s="45"/>
      <c r="B81" s="45" t="s">
        <v>63</v>
      </c>
      <c r="C81" s="47">
        <f t="shared" si="44"/>
        <v>0</v>
      </c>
      <c r="D81" s="47">
        <f>IF(D14&lt;&gt;0,D16*D$74,0)</f>
        <v>0</v>
      </c>
      <c r="E81" s="47">
        <f t="shared" ref="E81:W81" si="46">IF(E14&lt;&gt;0,E16*E$74,0)</f>
        <v>0</v>
      </c>
      <c r="F81" s="47">
        <f t="shared" si="46"/>
        <v>0</v>
      </c>
      <c r="G81" s="47">
        <f t="shared" si="46"/>
        <v>0</v>
      </c>
      <c r="H81" s="47">
        <f t="shared" si="46"/>
        <v>0</v>
      </c>
      <c r="I81" s="47">
        <f t="shared" si="46"/>
        <v>0</v>
      </c>
      <c r="J81" s="47">
        <f t="shared" si="46"/>
        <v>0</v>
      </c>
      <c r="K81" s="47">
        <f t="shared" si="46"/>
        <v>0</v>
      </c>
      <c r="L81" s="47">
        <f t="shared" si="46"/>
        <v>0</v>
      </c>
      <c r="M81" s="47">
        <f t="shared" si="46"/>
        <v>0</v>
      </c>
      <c r="N81" s="47">
        <f t="shared" si="46"/>
        <v>0</v>
      </c>
      <c r="O81" s="47">
        <f t="shared" si="46"/>
        <v>0</v>
      </c>
      <c r="P81" s="47">
        <f t="shared" si="46"/>
        <v>0</v>
      </c>
      <c r="Q81" s="47">
        <f t="shared" si="46"/>
        <v>0</v>
      </c>
      <c r="R81" s="47">
        <f t="shared" si="46"/>
        <v>0</v>
      </c>
      <c r="S81" s="47">
        <f t="shared" si="46"/>
        <v>0</v>
      </c>
      <c r="T81" s="47">
        <f t="shared" si="46"/>
        <v>0</v>
      </c>
      <c r="U81" s="47">
        <f t="shared" si="46"/>
        <v>0</v>
      </c>
      <c r="V81" s="47">
        <f t="shared" si="46"/>
        <v>0</v>
      </c>
      <c r="W81" s="47">
        <f t="shared" si="46"/>
        <v>0</v>
      </c>
      <c r="X81" s="45"/>
      <c r="Y81" s="45"/>
      <c r="Z81" s="45"/>
      <c r="AA81" s="45"/>
      <c r="AB81" s="45"/>
      <c r="AC81" s="45"/>
      <c r="AD81" s="45"/>
      <c r="AE81" s="45"/>
      <c r="AF81" s="45"/>
      <c r="AG81" s="45"/>
      <c r="AH81" s="45"/>
      <c r="AI81" s="45"/>
      <c r="AJ81" s="45"/>
      <c r="AK81" s="45"/>
      <c r="AL81" s="45"/>
      <c r="AM81" s="45"/>
      <c r="AN81" s="45"/>
      <c r="AO81" s="45"/>
      <c r="AP81" s="45"/>
    </row>
    <row r="82" spans="1:42" s="21" customFormat="1" hidden="1" x14ac:dyDescent="0.4">
      <c r="A82" s="45"/>
      <c r="B82" s="45" t="s">
        <v>64</v>
      </c>
      <c r="C82" s="47">
        <f t="shared" si="44"/>
        <v>0</v>
      </c>
      <c r="D82" s="47">
        <f>IF(D14&lt;&gt;0,D17*D$74,0)</f>
        <v>0</v>
      </c>
      <c r="E82" s="47">
        <f t="shared" ref="E82:W82" si="47">IF(E14&lt;&gt;0,E17*E$74,0)</f>
        <v>0</v>
      </c>
      <c r="F82" s="47">
        <f t="shared" si="47"/>
        <v>0</v>
      </c>
      <c r="G82" s="47">
        <f t="shared" si="47"/>
        <v>0</v>
      </c>
      <c r="H82" s="47">
        <f t="shared" si="47"/>
        <v>0</v>
      </c>
      <c r="I82" s="47">
        <f t="shared" si="47"/>
        <v>0</v>
      </c>
      <c r="J82" s="47">
        <f t="shared" si="47"/>
        <v>0</v>
      </c>
      <c r="K82" s="47">
        <f t="shared" si="47"/>
        <v>0</v>
      </c>
      <c r="L82" s="47">
        <f t="shared" si="47"/>
        <v>0</v>
      </c>
      <c r="M82" s="47">
        <f t="shared" si="47"/>
        <v>0</v>
      </c>
      <c r="N82" s="47">
        <f t="shared" si="47"/>
        <v>0</v>
      </c>
      <c r="O82" s="47">
        <f t="shared" si="47"/>
        <v>0</v>
      </c>
      <c r="P82" s="47">
        <f t="shared" si="47"/>
        <v>0</v>
      </c>
      <c r="Q82" s="47">
        <f t="shared" si="47"/>
        <v>0</v>
      </c>
      <c r="R82" s="47">
        <f t="shared" si="47"/>
        <v>0</v>
      </c>
      <c r="S82" s="47">
        <f t="shared" si="47"/>
        <v>0</v>
      </c>
      <c r="T82" s="47">
        <f t="shared" si="47"/>
        <v>0</v>
      </c>
      <c r="U82" s="47">
        <f t="shared" si="47"/>
        <v>0</v>
      </c>
      <c r="V82" s="47">
        <f t="shared" si="47"/>
        <v>0</v>
      </c>
      <c r="W82" s="47">
        <f t="shared" si="47"/>
        <v>0</v>
      </c>
      <c r="X82" s="45"/>
      <c r="Y82" s="45"/>
      <c r="Z82" s="45"/>
      <c r="AA82" s="45"/>
      <c r="AB82" s="45"/>
      <c r="AC82" s="45"/>
      <c r="AD82" s="45"/>
      <c r="AE82" s="45"/>
      <c r="AF82" s="45"/>
      <c r="AG82" s="45"/>
      <c r="AH82" s="45"/>
      <c r="AI82" s="45"/>
      <c r="AJ82" s="45"/>
      <c r="AK82" s="45"/>
      <c r="AL82" s="45"/>
      <c r="AM82" s="45"/>
      <c r="AN82" s="45"/>
      <c r="AO82" s="45"/>
      <c r="AP82" s="45"/>
    </row>
    <row r="83" spans="1:42" s="21" customFormat="1" hidden="1" x14ac:dyDescent="0.4">
      <c r="A83" s="45"/>
      <c r="B83" s="45" t="s">
        <v>65</v>
      </c>
      <c r="C83" s="47">
        <f t="shared" si="44"/>
        <v>0</v>
      </c>
      <c r="D83" s="47">
        <f>IF(D14&lt;&gt;0,D18*D$74,0)</f>
        <v>0</v>
      </c>
      <c r="E83" s="47">
        <f t="shared" ref="E83:W83" si="48">IF(E14&lt;&gt;0,E18*E$74,0)</f>
        <v>0</v>
      </c>
      <c r="F83" s="47">
        <f t="shared" si="48"/>
        <v>0</v>
      </c>
      <c r="G83" s="47">
        <f t="shared" si="48"/>
        <v>0</v>
      </c>
      <c r="H83" s="47">
        <f t="shared" si="48"/>
        <v>0</v>
      </c>
      <c r="I83" s="47">
        <f t="shared" si="48"/>
        <v>0</v>
      </c>
      <c r="J83" s="47">
        <f t="shared" si="48"/>
        <v>0</v>
      </c>
      <c r="K83" s="47">
        <f t="shared" si="48"/>
        <v>0</v>
      </c>
      <c r="L83" s="47">
        <f t="shared" si="48"/>
        <v>0</v>
      </c>
      <c r="M83" s="47">
        <f t="shared" si="48"/>
        <v>0</v>
      </c>
      <c r="N83" s="47">
        <f t="shared" si="48"/>
        <v>0</v>
      </c>
      <c r="O83" s="47">
        <f t="shared" si="48"/>
        <v>0</v>
      </c>
      <c r="P83" s="47">
        <f t="shared" si="48"/>
        <v>0</v>
      </c>
      <c r="Q83" s="47">
        <f t="shared" si="48"/>
        <v>0</v>
      </c>
      <c r="R83" s="47">
        <f t="shared" si="48"/>
        <v>0</v>
      </c>
      <c r="S83" s="47">
        <f t="shared" si="48"/>
        <v>0</v>
      </c>
      <c r="T83" s="47">
        <f t="shared" si="48"/>
        <v>0</v>
      </c>
      <c r="U83" s="47">
        <f t="shared" si="48"/>
        <v>0</v>
      </c>
      <c r="V83" s="47">
        <f t="shared" si="48"/>
        <v>0</v>
      </c>
      <c r="W83" s="47">
        <f t="shared" si="48"/>
        <v>0</v>
      </c>
      <c r="X83" s="45"/>
      <c r="Y83" s="45"/>
      <c r="Z83" s="45"/>
      <c r="AA83" s="45"/>
      <c r="AB83" s="45"/>
      <c r="AC83" s="45"/>
      <c r="AD83" s="45"/>
      <c r="AE83" s="45"/>
      <c r="AF83" s="45"/>
      <c r="AG83" s="45"/>
      <c r="AH83" s="45"/>
      <c r="AI83" s="45"/>
      <c r="AJ83" s="45"/>
      <c r="AK83" s="45"/>
      <c r="AL83" s="45"/>
      <c r="AM83" s="45"/>
      <c r="AN83" s="45"/>
      <c r="AO83" s="45"/>
      <c r="AP83" s="45"/>
    </row>
    <row r="84" spans="1:42" s="21" customFormat="1" hidden="1" x14ac:dyDescent="0.4">
      <c r="A84" s="45"/>
      <c r="B84" s="45" t="s">
        <v>66</v>
      </c>
      <c r="C84" s="47">
        <f t="shared" si="44"/>
        <v>0</v>
      </c>
      <c r="D84" s="47">
        <f>IF(D14&lt;&gt;0,D19*D$74,0)</f>
        <v>0</v>
      </c>
      <c r="E84" s="47">
        <f t="shared" ref="E84:W84" si="49">IF(E14&lt;&gt;0,E19*E$74,0)</f>
        <v>0</v>
      </c>
      <c r="F84" s="47">
        <f t="shared" si="49"/>
        <v>0</v>
      </c>
      <c r="G84" s="47">
        <f t="shared" si="49"/>
        <v>0</v>
      </c>
      <c r="H84" s="47">
        <f t="shared" si="49"/>
        <v>0</v>
      </c>
      <c r="I84" s="47">
        <f t="shared" si="49"/>
        <v>0</v>
      </c>
      <c r="J84" s="47">
        <f t="shared" si="49"/>
        <v>0</v>
      </c>
      <c r="K84" s="47">
        <f t="shared" si="49"/>
        <v>0</v>
      </c>
      <c r="L84" s="47">
        <f t="shared" si="49"/>
        <v>0</v>
      </c>
      <c r="M84" s="47">
        <f t="shared" si="49"/>
        <v>0</v>
      </c>
      <c r="N84" s="47">
        <f t="shared" si="49"/>
        <v>0</v>
      </c>
      <c r="O84" s="47">
        <f t="shared" si="49"/>
        <v>0</v>
      </c>
      <c r="P84" s="47">
        <f t="shared" si="49"/>
        <v>0</v>
      </c>
      <c r="Q84" s="47">
        <f t="shared" si="49"/>
        <v>0</v>
      </c>
      <c r="R84" s="47">
        <f t="shared" si="49"/>
        <v>0</v>
      </c>
      <c r="S84" s="47">
        <f t="shared" si="49"/>
        <v>0</v>
      </c>
      <c r="T84" s="47">
        <f t="shared" si="49"/>
        <v>0</v>
      </c>
      <c r="U84" s="47">
        <f t="shared" si="49"/>
        <v>0</v>
      </c>
      <c r="V84" s="47">
        <f t="shared" si="49"/>
        <v>0</v>
      </c>
      <c r="W84" s="47">
        <f t="shared" si="49"/>
        <v>0</v>
      </c>
      <c r="X84" s="45"/>
      <c r="Y84" s="45"/>
      <c r="Z84" s="45"/>
      <c r="AA84" s="45"/>
      <c r="AB84" s="45"/>
      <c r="AC84" s="45"/>
      <c r="AD84" s="45"/>
      <c r="AE84" s="45"/>
      <c r="AF84" s="45"/>
      <c r="AG84" s="45"/>
      <c r="AH84" s="45"/>
      <c r="AI84" s="45"/>
      <c r="AJ84" s="45"/>
      <c r="AK84" s="45"/>
      <c r="AL84" s="45"/>
      <c r="AM84" s="45"/>
      <c r="AN84" s="45"/>
      <c r="AO84" s="45"/>
      <c r="AP84" s="45"/>
    </row>
    <row r="85" spans="1:42" s="21" customFormat="1" hidden="1" x14ac:dyDescent="0.4">
      <c r="A85" s="45"/>
      <c r="B85" s="45"/>
      <c r="C85" s="45"/>
      <c r="D85" s="47"/>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row>
    <row r="86" spans="1:42" s="21" customFormat="1" hidden="1" x14ac:dyDescent="0.4">
      <c r="A86" s="45"/>
      <c r="B86" s="45"/>
      <c r="C86" s="45"/>
      <c r="D86" s="47"/>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row>
    <row r="87" spans="1:42" s="21" customFormat="1" hidden="1" x14ac:dyDescent="0.4">
      <c r="A87" s="45"/>
      <c r="B87" s="45" t="s">
        <v>68</v>
      </c>
      <c r="C87" s="48">
        <f>C79-C80-C81-C82-C83-C84</f>
        <v>0</v>
      </c>
      <c r="D87" s="47">
        <f t="shared" ref="D87:W87" si="50">D79-D80-D81-D82-D83-D84</f>
        <v>0</v>
      </c>
      <c r="E87" s="47">
        <f t="shared" si="50"/>
        <v>0</v>
      </c>
      <c r="F87" s="47">
        <f t="shared" si="50"/>
        <v>0</v>
      </c>
      <c r="G87" s="47">
        <f t="shared" si="50"/>
        <v>0</v>
      </c>
      <c r="H87" s="47">
        <f t="shared" si="50"/>
        <v>0</v>
      </c>
      <c r="I87" s="47">
        <f t="shared" si="50"/>
        <v>0</v>
      </c>
      <c r="J87" s="47">
        <f t="shared" si="50"/>
        <v>0</v>
      </c>
      <c r="K87" s="47">
        <f t="shared" si="50"/>
        <v>0</v>
      </c>
      <c r="L87" s="47">
        <f t="shared" si="50"/>
        <v>0</v>
      </c>
      <c r="M87" s="47">
        <f t="shared" si="50"/>
        <v>0</v>
      </c>
      <c r="N87" s="47">
        <f t="shared" si="50"/>
        <v>0</v>
      </c>
      <c r="O87" s="47">
        <f t="shared" si="50"/>
        <v>0</v>
      </c>
      <c r="P87" s="47">
        <f t="shared" si="50"/>
        <v>0</v>
      </c>
      <c r="Q87" s="47">
        <f t="shared" si="50"/>
        <v>0</v>
      </c>
      <c r="R87" s="47">
        <f t="shared" si="50"/>
        <v>0</v>
      </c>
      <c r="S87" s="47">
        <f t="shared" si="50"/>
        <v>0</v>
      </c>
      <c r="T87" s="47">
        <f t="shared" si="50"/>
        <v>0</v>
      </c>
      <c r="U87" s="47">
        <f t="shared" si="50"/>
        <v>0</v>
      </c>
      <c r="V87" s="47">
        <f t="shared" si="50"/>
        <v>0</v>
      </c>
      <c r="W87" s="47">
        <f t="shared" si="50"/>
        <v>0</v>
      </c>
      <c r="X87" s="45"/>
      <c r="Y87" s="45"/>
      <c r="Z87" s="45"/>
      <c r="AA87" s="45"/>
      <c r="AB87" s="45"/>
      <c r="AC87" s="45"/>
      <c r="AD87" s="45"/>
      <c r="AE87" s="45"/>
      <c r="AF87" s="45"/>
      <c r="AG87" s="45"/>
      <c r="AH87" s="45"/>
      <c r="AI87" s="45"/>
      <c r="AJ87" s="45"/>
      <c r="AK87" s="45"/>
      <c r="AL87" s="45"/>
      <c r="AM87" s="45"/>
      <c r="AN87" s="45"/>
      <c r="AO87" s="45"/>
      <c r="AP87" s="45"/>
    </row>
    <row r="88" spans="1:42" s="21" customFormat="1" hidden="1" x14ac:dyDescent="0.4">
      <c r="A88" s="45"/>
      <c r="B88" s="45" t="s">
        <v>69</v>
      </c>
      <c r="C88" s="48">
        <f>0.2*C87</f>
        <v>0</v>
      </c>
      <c r="D88" s="47">
        <f>0.2*D87</f>
        <v>0</v>
      </c>
      <c r="E88" s="47">
        <f t="shared" ref="E88:W88" si="51">0.2*E87</f>
        <v>0</v>
      </c>
      <c r="F88" s="47">
        <f t="shared" si="51"/>
        <v>0</v>
      </c>
      <c r="G88" s="47">
        <f t="shared" si="51"/>
        <v>0</v>
      </c>
      <c r="H88" s="47">
        <f t="shared" si="51"/>
        <v>0</v>
      </c>
      <c r="I88" s="47">
        <f t="shared" si="51"/>
        <v>0</v>
      </c>
      <c r="J88" s="47">
        <f t="shared" si="51"/>
        <v>0</v>
      </c>
      <c r="K88" s="47">
        <f t="shared" si="51"/>
        <v>0</v>
      </c>
      <c r="L88" s="47">
        <f t="shared" si="51"/>
        <v>0</v>
      </c>
      <c r="M88" s="47">
        <f t="shared" si="51"/>
        <v>0</v>
      </c>
      <c r="N88" s="47">
        <f t="shared" si="51"/>
        <v>0</v>
      </c>
      <c r="O88" s="47">
        <f t="shared" si="51"/>
        <v>0</v>
      </c>
      <c r="P88" s="47">
        <f t="shared" si="51"/>
        <v>0</v>
      </c>
      <c r="Q88" s="47">
        <f t="shared" si="51"/>
        <v>0</v>
      </c>
      <c r="R88" s="47">
        <f t="shared" si="51"/>
        <v>0</v>
      </c>
      <c r="S88" s="47">
        <f t="shared" si="51"/>
        <v>0</v>
      </c>
      <c r="T88" s="47">
        <f t="shared" si="51"/>
        <v>0</v>
      </c>
      <c r="U88" s="47">
        <f t="shared" si="51"/>
        <v>0</v>
      </c>
      <c r="V88" s="47">
        <f t="shared" si="51"/>
        <v>0</v>
      </c>
      <c r="W88" s="47">
        <f t="shared" si="51"/>
        <v>0</v>
      </c>
      <c r="X88" s="45"/>
      <c r="Y88" s="45"/>
      <c r="Z88" s="45"/>
      <c r="AA88" s="45"/>
      <c r="AB88" s="45"/>
      <c r="AC88" s="45"/>
      <c r="AD88" s="45"/>
      <c r="AE88" s="45"/>
      <c r="AF88" s="45"/>
      <c r="AG88" s="45"/>
      <c r="AH88" s="45"/>
      <c r="AI88" s="45"/>
      <c r="AJ88" s="45"/>
      <c r="AK88" s="45"/>
      <c r="AL88" s="45"/>
      <c r="AM88" s="45"/>
      <c r="AN88" s="45"/>
      <c r="AO88" s="45"/>
      <c r="AP88" s="45"/>
    </row>
    <row r="89" spans="1:42" s="21" customFormat="1" hidden="1" x14ac:dyDescent="0.4">
      <c r="A89" s="45"/>
      <c r="B89" s="45" t="s">
        <v>70</v>
      </c>
      <c r="C89" s="48">
        <f>C88+C87</f>
        <v>0</v>
      </c>
      <c r="D89" s="47">
        <f>D88+D87</f>
        <v>0</v>
      </c>
      <c r="E89" s="47">
        <f t="shared" ref="E89:W89" si="52">E88+E87</f>
        <v>0</v>
      </c>
      <c r="F89" s="47">
        <f t="shared" si="52"/>
        <v>0</v>
      </c>
      <c r="G89" s="47">
        <f t="shared" si="52"/>
        <v>0</v>
      </c>
      <c r="H89" s="47">
        <f t="shared" si="52"/>
        <v>0</v>
      </c>
      <c r="I89" s="47">
        <f t="shared" si="52"/>
        <v>0</v>
      </c>
      <c r="J89" s="47">
        <f t="shared" si="52"/>
        <v>0</v>
      </c>
      <c r="K89" s="47">
        <f t="shared" si="52"/>
        <v>0</v>
      </c>
      <c r="L89" s="47">
        <f t="shared" si="52"/>
        <v>0</v>
      </c>
      <c r="M89" s="47">
        <f t="shared" si="52"/>
        <v>0</v>
      </c>
      <c r="N89" s="47">
        <f t="shared" si="52"/>
        <v>0</v>
      </c>
      <c r="O89" s="47">
        <f t="shared" si="52"/>
        <v>0</v>
      </c>
      <c r="P89" s="47">
        <f t="shared" si="52"/>
        <v>0</v>
      </c>
      <c r="Q89" s="47">
        <f t="shared" si="52"/>
        <v>0</v>
      </c>
      <c r="R89" s="47">
        <f t="shared" si="52"/>
        <v>0</v>
      </c>
      <c r="S89" s="47">
        <f t="shared" si="52"/>
        <v>0</v>
      </c>
      <c r="T89" s="47">
        <f t="shared" si="52"/>
        <v>0</v>
      </c>
      <c r="U89" s="47">
        <f t="shared" si="52"/>
        <v>0</v>
      </c>
      <c r="V89" s="47">
        <f t="shared" si="52"/>
        <v>0</v>
      </c>
      <c r="W89" s="47">
        <f t="shared" si="52"/>
        <v>0</v>
      </c>
      <c r="X89" s="45"/>
      <c r="Y89" s="45"/>
      <c r="Z89" s="45"/>
      <c r="AA89" s="45"/>
      <c r="AB89" s="45"/>
      <c r="AC89" s="45"/>
      <c r="AD89" s="45"/>
      <c r="AE89" s="45"/>
      <c r="AF89" s="45"/>
      <c r="AG89" s="45"/>
      <c r="AH89" s="45"/>
      <c r="AI89" s="45"/>
      <c r="AJ89" s="45"/>
      <c r="AK89" s="45"/>
      <c r="AL89" s="45"/>
      <c r="AM89" s="45"/>
      <c r="AN89" s="45"/>
      <c r="AO89" s="45"/>
      <c r="AP89" s="45"/>
    </row>
    <row r="90" spans="1:42" s="21" customFormat="1" hidden="1" x14ac:dyDescent="0.4">
      <c r="A90" s="45"/>
      <c r="B90" s="45"/>
      <c r="C90" s="48"/>
      <c r="D90" s="47"/>
      <c r="E90" s="47"/>
      <c r="F90" s="47"/>
      <c r="G90" s="47"/>
      <c r="H90" s="47"/>
      <c r="I90" s="47"/>
      <c r="J90" s="47"/>
      <c r="K90" s="47"/>
      <c r="L90" s="47"/>
      <c r="M90" s="47"/>
      <c r="N90" s="47"/>
      <c r="O90" s="47"/>
      <c r="P90" s="47"/>
      <c r="Q90" s="47"/>
      <c r="R90" s="47"/>
      <c r="S90" s="47"/>
      <c r="T90" s="47"/>
      <c r="U90" s="47"/>
      <c r="V90" s="47"/>
      <c r="W90" s="47"/>
      <c r="X90" s="45"/>
      <c r="Y90" s="45"/>
      <c r="Z90" s="45"/>
      <c r="AA90" s="45"/>
      <c r="AB90" s="45"/>
      <c r="AC90" s="45"/>
      <c r="AD90" s="45"/>
      <c r="AE90" s="45"/>
      <c r="AF90" s="45"/>
      <c r="AG90" s="45"/>
      <c r="AH90" s="45"/>
      <c r="AI90" s="45"/>
      <c r="AJ90" s="45"/>
      <c r="AK90" s="45"/>
      <c r="AL90" s="45"/>
      <c r="AM90" s="45"/>
      <c r="AN90" s="45"/>
      <c r="AO90" s="45"/>
      <c r="AP90" s="45"/>
    </row>
    <row r="91" spans="1:42" s="21" customFormat="1" hidden="1" x14ac:dyDescent="0.4">
      <c r="A91" s="45"/>
      <c r="B91" s="45" t="s">
        <v>71</v>
      </c>
      <c r="C91" s="47"/>
      <c r="D91" s="47">
        <f t="shared" ref="D91:W91" si="53">D96*D$73</f>
        <v>0</v>
      </c>
      <c r="E91" s="47">
        <f t="shared" si="53"/>
        <v>0</v>
      </c>
      <c r="F91" s="47">
        <f t="shared" si="53"/>
        <v>0</v>
      </c>
      <c r="G91" s="47">
        <f t="shared" si="53"/>
        <v>0</v>
      </c>
      <c r="H91" s="47">
        <f t="shared" si="53"/>
        <v>0</v>
      </c>
      <c r="I91" s="47">
        <f t="shared" si="53"/>
        <v>0</v>
      </c>
      <c r="J91" s="47">
        <f t="shared" si="53"/>
        <v>0</v>
      </c>
      <c r="K91" s="47">
        <f t="shared" si="53"/>
        <v>0</v>
      </c>
      <c r="L91" s="47">
        <f t="shared" si="53"/>
        <v>0</v>
      </c>
      <c r="M91" s="47">
        <f t="shared" si="53"/>
        <v>0</v>
      </c>
      <c r="N91" s="47">
        <f t="shared" si="53"/>
        <v>0</v>
      </c>
      <c r="O91" s="47">
        <f t="shared" si="53"/>
        <v>0</v>
      </c>
      <c r="P91" s="47">
        <f t="shared" si="53"/>
        <v>0</v>
      </c>
      <c r="Q91" s="47">
        <f t="shared" si="53"/>
        <v>0</v>
      </c>
      <c r="R91" s="47">
        <f t="shared" si="53"/>
        <v>0</v>
      </c>
      <c r="S91" s="47">
        <f t="shared" si="53"/>
        <v>0</v>
      </c>
      <c r="T91" s="47">
        <f t="shared" si="53"/>
        <v>0</v>
      </c>
      <c r="U91" s="47">
        <f t="shared" si="53"/>
        <v>0</v>
      </c>
      <c r="V91" s="47">
        <f t="shared" si="53"/>
        <v>0</v>
      </c>
      <c r="W91" s="47">
        <f t="shared" si="53"/>
        <v>0</v>
      </c>
      <c r="X91" s="45"/>
      <c r="Y91" s="45"/>
      <c r="Z91" s="45"/>
      <c r="AA91" s="45"/>
      <c r="AB91" s="45"/>
      <c r="AC91" s="45"/>
      <c r="AD91" s="45"/>
      <c r="AE91" s="45"/>
      <c r="AF91" s="45"/>
      <c r="AG91" s="45"/>
      <c r="AH91" s="45"/>
      <c r="AI91" s="45"/>
      <c r="AJ91" s="45"/>
      <c r="AK91" s="45"/>
      <c r="AL91" s="45"/>
      <c r="AM91" s="45"/>
      <c r="AN91" s="45"/>
      <c r="AO91" s="45"/>
      <c r="AP91" s="45"/>
    </row>
    <row r="92" spans="1:42" s="21" customFormat="1" x14ac:dyDescent="0.4"/>
    <row r="93" spans="1:42" x14ac:dyDescent="0.4">
      <c r="B93" s="7" t="s">
        <v>59</v>
      </c>
      <c r="C93" s="7"/>
      <c r="D93" s="7">
        <v>1</v>
      </c>
      <c r="E93" s="7">
        <v>2</v>
      </c>
      <c r="F93" s="7">
        <v>3</v>
      </c>
      <c r="G93" s="7">
        <v>4</v>
      </c>
      <c r="H93" s="7">
        <v>5</v>
      </c>
      <c r="I93" s="7">
        <v>6</v>
      </c>
      <c r="J93" s="7">
        <v>7</v>
      </c>
      <c r="K93" s="7">
        <v>8</v>
      </c>
      <c r="L93" s="7">
        <v>9</v>
      </c>
      <c r="M93" s="7">
        <v>10</v>
      </c>
      <c r="N93" s="7">
        <v>11</v>
      </c>
      <c r="O93" s="7">
        <v>12</v>
      </c>
      <c r="P93" s="7">
        <v>13</v>
      </c>
      <c r="Q93" s="7">
        <v>14</v>
      </c>
      <c r="R93" s="7">
        <v>15</v>
      </c>
      <c r="S93" s="7">
        <v>16</v>
      </c>
      <c r="T93" s="7">
        <v>17</v>
      </c>
      <c r="U93" s="7">
        <v>18</v>
      </c>
      <c r="V93" s="7">
        <v>19</v>
      </c>
      <c r="W93" s="7">
        <v>20</v>
      </c>
      <c r="X93" t="s">
        <v>93</v>
      </c>
    </row>
    <row r="94" spans="1:42" x14ac:dyDescent="0.4">
      <c r="B94" s="7" t="s">
        <v>8</v>
      </c>
      <c r="C94" s="7" t="s">
        <v>9</v>
      </c>
      <c r="D94" s="29"/>
      <c r="E94" s="30"/>
      <c r="F94" s="30"/>
      <c r="G94" s="30"/>
      <c r="H94" s="30"/>
      <c r="I94" s="30"/>
      <c r="J94" s="30"/>
      <c r="K94" s="30"/>
      <c r="L94" s="30"/>
      <c r="M94" s="30"/>
      <c r="N94" s="30"/>
      <c r="O94" s="30"/>
      <c r="P94" s="30"/>
      <c r="Q94" s="30"/>
      <c r="R94" s="30"/>
      <c r="S94" s="30"/>
      <c r="T94" s="30"/>
      <c r="U94" s="30"/>
      <c r="V94" s="30"/>
      <c r="W94" s="31"/>
      <c r="X94" s="1">
        <f>SUM(D94:W94)</f>
        <v>0</v>
      </c>
    </row>
    <row r="95" spans="1:42" x14ac:dyDescent="0.4">
      <c r="B95" s="7" t="s">
        <v>10</v>
      </c>
      <c r="C95" s="7" t="s">
        <v>11</v>
      </c>
      <c r="D95" s="32"/>
      <c r="E95" s="33"/>
      <c r="F95" s="33"/>
      <c r="G95" s="33"/>
      <c r="H95" s="33"/>
      <c r="I95" s="33"/>
      <c r="J95" s="33"/>
      <c r="K95" s="33"/>
      <c r="L95" s="33"/>
      <c r="M95" s="33"/>
      <c r="N95" s="33"/>
      <c r="O95" s="33"/>
      <c r="P95" s="33"/>
      <c r="Q95" s="33"/>
      <c r="R95" s="33"/>
      <c r="S95" s="33"/>
      <c r="T95" s="33"/>
      <c r="U95" s="33"/>
      <c r="V95" s="33"/>
      <c r="W95" s="34"/>
      <c r="X95" s="1">
        <f>SUM(D95:W95)</f>
        <v>0</v>
      </c>
    </row>
    <row r="96" spans="1:42" x14ac:dyDescent="0.4">
      <c r="B96" s="7" t="s">
        <v>12</v>
      </c>
      <c r="C96" s="7" t="s">
        <v>79</v>
      </c>
      <c r="D96" s="32"/>
      <c r="E96" s="33"/>
      <c r="F96" s="33"/>
      <c r="G96" s="33"/>
      <c r="H96" s="33"/>
      <c r="I96" s="33"/>
      <c r="J96" s="33"/>
      <c r="K96" s="33"/>
      <c r="L96" s="33"/>
      <c r="M96" s="33"/>
      <c r="N96" s="33"/>
      <c r="O96" s="33"/>
      <c r="P96" s="33"/>
      <c r="Q96" s="33"/>
      <c r="R96" s="33"/>
      <c r="S96" s="33"/>
      <c r="T96" s="33"/>
      <c r="U96" s="33"/>
      <c r="V96" s="33"/>
      <c r="W96" s="34"/>
      <c r="X96" s="1">
        <f t="shared" ref="X96" si="54">SUM(D96:W96)</f>
        <v>0</v>
      </c>
    </row>
    <row r="97" spans="1:42" x14ac:dyDescent="0.4">
      <c r="B97" s="7" t="s">
        <v>32</v>
      </c>
      <c r="C97" s="7" t="s">
        <v>77</v>
      </c>
      <c r="D97" s="35"/>
      <c r="E97" s="36"/>
      <c r="F97" s="36"/>
      <c r="G97" s="36"/>
      <c r="H97" s="36"/>
      <c r="I97" s="36"/>
      <c r="J97" s="36"/>
      <c r="K97" s="36"/>
      <c r="L97" s="36"/>
      <c r="M97" s="36"/>
      <c r="N97" s="36"/>
      <c r="O97" s="36"/>
      <c r="P97" s="36"/>
      <c r="Q97" s="36"/>
      <c r="R97" s="36"/>
      <c r="S97" s="36"/>
      <c r="T97" s="36"/>
      <c r="U97" s="36"/>
      <c r="V97" s="36"/>
      <c r="W97" s="37"/>
      <c r="X97" s="1">
        <f>SUM(D97:W97)</f>
        <v>0</v>
      </c>
    </row>
    <row r="98" spans="1:42" x14ac:dyDescent="0.4">
      <c r="B98" t="s">
        <v>102</v>
      </c>
      <c r="C98" t="s">
        <v>101</v>
      </c>
      <c r="D98" s="1">
        <f t="shared" ref="D98" si="55">IF(D96&gt;1,D96/D97*1000,0)</f>
        <v>0</v>
      </c>
      <c r="E98" s="1">
        <f t="shared" ref="E98:F98" si="56">IF(E96&gt;1,E96/E97*1000,0)</f>
        <v>0</v>
      </c>
      <c r="F98" s="1">
        <f t="shared" si="56"/>
        <v>0</v>
      </c>
      <c r="G98" s="1">
        <f t="shared" ref="G98" si="57">IF(G96&gt;1,G96/G97*1000,0)</f>
        <v>0</v>
      </c>
      <c r="H98" s="1">
        <f t="shared" ref="H98" si="58">IF(H96&gt;1,H96/H97*1000,0)</f>
        <v>0</v>
      </c>
      <c r="I98" s="1">
        <f t="shared" ref="I98" si="59">IF(I96&gt;1,I96/I97*1000,0)</f>
        <v>0</v>
      </c>
      <c r="J98" s="1">
        <f t="shared" ref="J98" si="60">IF(J96&gt;1,J96/J97*1000,0)</f>
        <v>0</v>
      </c>
      <c r="K98" s="1">
        <f t="shared" ref="K98:L98" si="61">IF(K96&gt;1,K96/K97*1000,0)</f>
        <v>0</v>
      </c>
      <c r="L98" s="1">
        <f t="shared" si="61"/>
        <v>0</v>
      </c>
      <c r="M98" s="1">
        <f t="shared" ref="M98" si="62">IF(M96&gt;1,M96/M97*1000,0)</f>
        <v>0</v>
      </c>
      <c r="N98" s="1">
        <f t="shared" ref="N98" si="63">IF(N96&gt;1,N96/N97*1000,0)</f>
        <v>0</v>
      </c>
      <c r="O98" s="1">
        <f t="shared" ref="O98" si="64">IF(O96&gt;1,O96/O97*1000,0)</f>
        <v>0</v>
      </c>
      <c r="P98" s="1">
        <f t="shared" ref="P98" si="65">IF(P96&gt;1,P96/P97*1000,0)</f>
        <v>0</v>
      </c>
      <c r="Q98" s="1">
        <f t="shared" ref="Q98" si="66">IF(Q96&gt;1,Q96/Q97*1000,0)</f>
        <v>0</v>
      </c>
      <c r="R98" s="1">
        <f>IF(R96&gt;1,R96/R97*1000,0)</f>
        <v>0</v>
      </c>
      <c r="S98" s="1">
        <f t="shared" ref="S98:X98" si="67">IF(S96&gt;1,S96/S97*1000,0)</f>
        <v>0</v>
      </c>
      <c r="T98" s="1">
        <f t="shared" si="67"/>
        <v>0</v>
      </c>
      <c r="U98" s="1">
        <f t="shared" si="67"/>
        <v>0</v>
      </c>
      <c r="V98" s="1">
        <f t="shared" si="67"/>
        <v>0</v>
      </c>
      <c r="W98" s="1">
        <f t="shared" si="67"/>
        <v>0</v>
      </c>
      <c r="X98" s="1">
        <f t="shared" si="67"/>
        <v>0</v>
      </c>
    </row>
    <row r="99" spans="1:42" x14ac:dyDescent="0.4">
      <c r="B99" t="s">
        <v>76</v>
      </c>
      <c r="C99" t="s">
        <v>78</v>
      </c>
      <c r="D99" s="27">
        <f>IF(D96&gt;1,D95/D96,0)</f>
        <v>0</v>
      </c>
      <c r="E99" s="27">
        <f t="shared" ref="E99:X99" si="68">IF(E96&gt;1,E95/E96,0)</f>
        <v>0</v>
      </c>
      <c r="F99" s="27">
        <f t="shared" si="68"/>
        <v>0</v>
      </c>
      <c r="G99" s="27">
        <f t="shared" si="68"/>
        <v>0</v>
      </c>
      <c r="H99" s="27">
        <f t="shared" si="68"/>
        <v>0</v>
      </c>
      <c r="I99" s="27">
        <f t="shared" si="68"/>
        <v>0</v>
      </c>
      <c r="J99" s="27">
        <f t="shared" si="68"/>
        <v>0</v>
      </c>
      <c r="K99" s="27">
        <f t="shared" si="68"/>
        <v>0</v>
      </c>
      <c r="L99" s="27">
        <f t="shared" si="68"/>
        <v>0</v>
      </c>
      <c r="M99" s="27">
        <f t="shared" si="68"/>
        <v>0</v>
      </c>
      <c r="N99" s="27">
        <f t="shared" si="68"/>
        <v>0</v>
      </c>
      <c r="O99" s="27">
        <f t="shared" si="68"/>
        <v>0</v>
      </c>
      <c r="P99" s="27">
        <f t="shared" si="68"/>
        <v>0</v>
      </c>
      <c r="Q99" s="27">
        <f t="shared" si="68"/>
        <v>0</v>
      </c>
      <c r="R99" s="27">
        <f t="shared" si="68"/>
        <v>0</v>
      </c>
      <c r="S99" s="27">
        <f t="shared" si="68"/>
        <v>0</v>
      </c>
      <c r="T99" s="27">
        <f t="shared" si="68"/>
        <v>0</v>
      </c>
      <c r="U99" s="27">
        <f t="shared" si="68"/>
        <v>0</v>
      </c>
      <c r="V99" s="27">
        <f t="shared" si="68"/>
        <v>0</v>
      </c>
      <c r="W99" s="27">
        <f t="shared" si="68"/>
        <v>0</v>
      </c>
      <c r="X99" s="27">
        <f t="shared" si="68"/>
        <v>0</v>
      </c>
    </row>
    <row r="102" spans="1:42" hidden="1" x14ac:dyDescent="0.4"/>
    <row r="103" spans="1:42" hidden="1" x14ac:dyDescent="0.4"/>
    <row r="104" spans="1:42" hidden="1" x14ac:dyDescent="0.4">
      <c r="A104" s="9" t="s">
        <v>106</v>
      </c>
      <c r="D104" s="1"/>
    </row>
    <row r="105" spans="1:42" hidden="1" x14ac:dyDescent="0.4">
      <c r="A105" s="9" t="s">
        <v>35</v>
      </c>
    </row>
    <row r="106" spans="1:42" hidden="1" x14ac:dyDescent="0.4">
      <c r="A106" s="10"/>
      <c r="B106" s="10" t="s">
        <v>75</v>
      </c>
      <c r="C106" s="10"/>
      <c r="D106" s="10">
        <v>1</v>
      </c>
      <c r="E106" s="10">
        <v>2</v>
      </c>
      <c r="F106" s="10">
        <v>3</v>
      </c>
      <c r="G106" s="10">
        <v>4</v>
      </c>
      <c r="H106" s="10">
        <v>5</v>
      </c>
      <c r="I106" s="10">
        <v>6</v>
      </c>
      <c r="J106" s="10">
        <v>7</v>
      </c>
      <c r="K106" s="10">
        <v>8</v>
      </c>
      <c r="L106" s="10">
        <v>9</v>
      </c>
      <c r="M106" s="10">
        <v>10</v>
      </c>
      <c r="N106" s="10">
        <v>11</v>
      </c>
      <c r="O106" s="10">
        <v>12</v>
      </c>
      <c r="P106" s="10">
        <v>13</v>
      </c>
      <c r="Q106" s="10">
        <v>14</v>
      </c>
      <c r="R106" s="10">
        <v>15</v>
      </c>
      <c r="S106" s="10">
        <v>16</v>
      </c>
      <c r="T106" s="10">
        <v>17</v>
      </c>
      <c r="U106" s="10">
        <v>18</v>
      </c>
      <c r="V106" s="10">
        <v>19</v>
      </c>
      <c r="W106" s="10">
        <v>20</v>
      </c>
      <c r="X106" s="10">
        <v>21</v>
      </c>
      <c r="Y106" s="10">
        <v>22</v>
      </c>
      <c r="Z106" s="10">
        <v>23</v>
      </c>
      <c r="AA106" s="10">
        <v>24</v>
      </c>
      <c r="AB106" s="10">
        <v>25</v>
      </c>
      <c r="AC106" s="10">
        <v>26</v>
      </c>
      <c r="AD106" s="10">
        <v>27</v>
      </c>
      <c r="AE106" s="10">
        <v>28</v>
      </c>
      <c r="AF106" s="10">
        <v>29</v>
      </c>
      <c r="AG106" s="10">
        <v>30</v>
      </c>
      <c r="AH106" s="10">
        <v>31</v>
      </c>
      <c r="AI106" s="10">
        <v>32</v>
      </c>
      <c r="AJ106" s="10">
        <v>33</v>
      </c>
      <c r="AK106" s="10">
        <v>34</v>
      </c>
      <c r="AL106" s="10">
        <v>35</v>
      </c>
      <c r="AM106" s="10">
        <v>36</v>
      </c>
      <c r="AN106" s="10">
        <v>37</v>
      </c>
      <c r="AO106" s="10">
        <v>38</v>
      </c>
      <c r="AP106" s="10">
        <v>39</v>
      </c>
    </row>
    <row r="107" spans="1:42" hidden="1" x14ac:dyDescent="0.4">
      <c r="A107" s="10"/>
      <c r="B107" s="10"/>
      <c r="C107" s="10" t="s">
        <v>1</v>
      </c>
      <c r="D107" s="11">
        <f>IF($C$7&gt;=D$106,-PPMT(Hypotheses!$C$3,Hypotheses!D106,Hypotheses!$C$7,Hypotheses!$C$24),0)</f>
        <v>0</v>
      </c>
      <c r="E107" s="11">
        <f>IF($C$7&gt;=E$106,-PPMT(Hypotheses!$C$3,Hypotheses!E106,Hypotheses!$C$7,Hypotheses!$C$24),0)</f>
        <v>0</v>
      </c>
      <c r="F107" s="11">
        <f>IF($C$7&gt;=F$106,-PPMT(Hypotheses!$C$3,Hypotheses!F106,Hypotheses!$C$7,Hypotheses!$C$24),0)</f>
        <v>0</v>
      </c>
      <c r="G107" s="11">
        <f>IF($C$7&gt;=G$106,-PPMT(Hypotheses!$C$3,Hypotheses!G106,Hypotheses!$C$7,Hypotheses!$C$24),0)</f>
        <v>0</v>
      </c>
      <c r="H107" s="11">
        <f>IF($C$7&gt;=H$106,-PPMT(Hypotheses!$C$3,Hypotheses!H106,Hypotheses!$C$7,Hypotheses!$C$24),0)</f>
        <v>0</v>
      </c>
      <c r="I107" s="11">
        <f>IF($C$7&gt;=I$106,-PPMT(Hypotheses!$C$3,Hypotheses!I106,Hypotheses!$C$7,Hypotheses!$C$24),0)</f>
        <v>0</v>
      </c>
      <c r="J107" s="11">
        <f>IF($C$7&gt;=J$106,-PPMT(Hypotheses!$C$3,Hypotheses!J106,Hypotheses!$C$7,Hypotheses!$C$24),0)</f>
        <v>0</v>
      </c>
      <c r="K107" s="11">
        <f>IF($C$7&gt;=K$106,-PPMT(Hypotheses!$C$3,Hypotheses!K106,Hypotheses!$C$7,Hypotheses!$C$24),0)</f>
        <v>0</v>
      </c>
      <c r="L107" s="11">
        <f>IF($C$7&gt;=L$106,-PPMT(Hypotheses!$C$3,Hypotheses!L106,Hypotheses!$C$7,Hypotheses!$C$24),0)</f>
        <v>0</v>
      </c>
      <c r="M107" s="11">
        <f>IF($C$7&gt;=M$106,-PPMT(Hypotheses!$C$3,Hypotheses!M106,Hypotheses!$C$7,Hypotheses!$C$24),0)</f>
        <v>0</v>
      </c>
      <c r="N107" s="11">
        <f>IF($C$7&gt;=N$106,-PPMT(Hypotheses!$C$3,Hypotheses!N106,Hypotheses!$C$7,Hypotheses!$C$24),0)</f>
        <v>0</v>
      </c>
      <c r="O107" s="11">
        <f>IF($C$7&gt;=O$106,-PPMT(Hypotheses!$C$3,Hypotheses!O106,Hypotheses!$C$7,Hypotheses!$C$24),0)</f>
        <v>0</v>
      </c>
      <c r="P107" s="11">
        <f>IF($C$7&gt;=P$106,-PPMT(Hypotheses!$C$3,Hypotheses!P106,Hypotheses!$C$7,Hypotheses!$C$24),0)</f>
        <v>0</v>
      </c>
      <c r="Q107" s="11">
        <f>IF($C$7&gt;=Q$106,-PPMT(Hypotheses!$C$3,Hypotheses!Q106,Hypotheses!$C$7,Hypotheses!$C$24),0)</f>
        <v>0</v>
      </c>
      <c r="R107" s="11">
        <f>IF($C$7&gt;=R$106,-PPMT(Hypotheses!$C$3,Hypotheses!R106,Hypotheses!$C$7,Hypotheses!$C$24),0)</f>
        <v>0</v>
      </c>
      <c r="S107" s="11">
        <f>IF($C$7&gt;=S$106,-PPMT(Hypotheses!$C$3,Hypotheses!S106,Hypotheses!$C$7,Hypotheses!$C$24),0)</f>
        <v>0</v>
      </c>
      <c r="T107" s="11">
        <f>IF($C$7&gt;=T$106,-PPMT(Hypotheses!$C$3,Hypotheses!T106,Hypotheses!$C$7,Hypotheses!$C$24),0)</f>
        <v>0</v>
      </c>
      <c r="U107" s="11">
        <f>IF($C$7&gt;=U$106,-PPMT(Hypotheses!$C$3,Hypotheses!U106,Hypotheses!$C$7,Hypotheses!$C$24),0)</f>
        <v>0</v>
      </c>
      <c r="V107" s="11">
        <f>IF($C$7&gt;=V$106,-PPMT(Hypotheses!$C$3,Hypotheses!V106,Hypotheses!$C$7,Hypotheses!$C$24),0)</f>
        <v>0</v>
      </c>
      <c r="W107" s="11">
        <f>IF($C$7&gt;=W$106,-PPMT(Hypotheses!$C$3,Hypotheses!W106,Hypotheses!$C$7,Hypotheses!$C$24),0)</f>
        <v>0</v>
      </c>
      <c r="X107" s="10"/>
      <c r="Y107" s="10"/>
      <c r="Z107" s="10"/>
      <c r="AA107" s="10"/>
      <c r="AB107" s="10"/>
      <c r="AC107" s="10"/>
      <c r="AD107" s="10"/>
      <c r="AE107" s="10"/>
      <c r="AF107" s="10"/>
      <c r="AG107" s="10"/>
      <c r="AH107" s="10"/>
      <c r="AI107" s="10"/>
      <c r="AJ107" s="10"/>
      <c r="AK107" s="10"/>
      <c r="AL107" s="10"/>
      <c r="AM107" s="10"/>
      <c r="AN107" s="10"/>
      <c r="AO107" s="10"/>
      <c r="AP107" s="10"/>
    </row>
    <row r="108" spans="1:42" hidden="1" x14ac:dyDescent="0.4">
      <c r="A108" s="10"/>
      <c r="B108" s="10"/>
      <c r="C108" s="10" t="s">
        <v>2</v>
      </c>
      <c r="D108" s="11">
        <f>IF($C$7&gt;=D106,-IPMT(Hypotheses!$C$3,Hypotheses!D106,Hypotheses!$C$7,Hypotheses!$C$24),0)</f>
        <v>0</v>
      </c>
      <c r="E108" s="11">
        <f>IF($C$7&gt;=E106,-IPMT(Hypotheses!$C$3,Hypotheses!E106,Hypotheses!$C$7,Hypotheses!$C$24),0)</f>
        <v>0</v>
      </c>
      <c r="F108" s="11">
        <f>IF($C$7&gt;=F106,-IPMT(Hypotheses!$C$3,Hypotheses!F106,Hypotheses!$C$7,Hypotheses!$C$24),0)</f>
        <v>0</v>
      </c>
      <c r="G108" s="11">
        <f>IF($C$7&gt;=G106,-IPMT(Hypotheses!$C$3,Hypotheses!G106,Hypotheses!$C$7,Hypotheses!$C$24),0)</f>
        <v>0</v>
      </c>
      <c r="H108" s="11">
        <f>IF($C$7&gt;=H106,-IPMT(Hypotheses!$C$3,Hypotheses!H106,Hypotheses!$C$7,Hypotheses!$C$24),0)</f>
        <v>0</v>
      </c>
      <c r="I108" s="11">
        <f>IF($C$7&gt;=I106,-IPMT(Hypotheses!$C$3,Hypotheses!I106,Hypotheses!$C$7,Hypotheses!$C$24),0)</f>
        <v>0</v>
      </c>
      <c r="J108" s="11">
        <f>IF($C$7&gt;=J106,-IPMT(Hypotheses!$C$3,Hypotheses!J106,Hypotheses!$C$7,Hypotheses!$C$24),0)</f>
        <v>0</v>
      </c>
      <c r="K108" s="11">
        <f>IF($C$7&gt;=K106,-IPMT(Hypotheses!$C$3,Hypotheses!K106,Hypotheses!$C$7,Hypotheses!$C$24),0)</f>
        <v>0</v>
      </c>
      <c r="L108" s="11">
        <f>IF($C$7&gt;=L106,-IPMT(Hypotheses!$C$3,Hypotheses!L106,Hypotheses!$C$7,Hypotheses!$C$24),0)</f>
        <v>0</v>
      </c>
      <c r="M108" s="11">
        <f>IF($C$7&gt;=M106,-IPMT(Hypotheses!$C$3,Hypotheses!M106,Hypotheses!$C$7,Hypotheses!$C$24),0)</f>
        <v>0</v>
      </c>
      <c r="N108" s="11">
        <f>IF($C$7&gt;=N106,-IPMT(Hypotheses!$C$3,Hypotheses!N106,Hypotheses!$C$7,Hypotheses!$C$24),0)</f>
        <v>0</v>
      </c>
      <c r="O108" s="11">
        <f>IF($C$7&gt;=O106,-IPMT(Hypotheses!$C$3,Hypotheses!O106,Hypotheses!$C$7,Hypotheses!$C$24),0)</f>
        <v>0</v>
      </c>
      <c r="P108" s="11">
        <f>IF($C$7&gt;=P106,-IPMT(Hypotheses!$C$3,Hypotheses!P106,Hypotheses!$C$7,Hypotheses!$C$24),0)</f>
        <v>0</v>
      </c>
      <c r="Q108" s="11">
        <f>IF($C$7&gt;=Q106,-IPMT(Hypotheses!$C$3,Hypotheses!Q106,Hypotheses!$C$7,Hypotheses!$C$24),0)</f>
        <v>0</v>
      </c>
      <c r="R108" s="11">
        <f>IF($C$7&gt;=R106,-IPMT(Hypotheses!$C$3,Hypotheses!R106,Hypotheses!$C$7,Hypotheses!$C$24),0)</f>
        <v>0</v>
      </c>
      <c r="S108" s="11">
        <f>IF($C$7&gt;=S106,-IPMT(Hypotheses!$C$3,Hypotheses!S106,Hypotheses!$C$7,Hypotheses!$C$24),0)</f>
        <v>0</v>
      </c>
      <c r="T108" s="11">
        <f>IF($C$7&gt;=T106,-IPMT(Hypotheses!$C$3,Hypotheses!T106,Hypotheses!$C$7,Hypotheses!$C$24),0)</f>
        <v>0</v>
      </c>
      <c r="U108" s="11">
        <f>IF($C$7&gt;=U106,-IPMT(Hypotheses!$C$3,Hypotheses!U106,Hypotheses!$C$7,Hypotheses!$C$24),0)</f>
        <v>0</v>
      </c>
      <c r="V108" s="11">
        <f>IF($C$7&gt;=V106,-IPMT(Hypotheses!$C$3,Hypotheses!V106,Hypotheses!$C$7,Hypotheses!$C$24),0)</f>
        <v>0</v>
      </c>
      <c r="W108" s="11">
        <f>IF($C$7&gt;=W106,-IPMT(Hypotheses!$C$3,Hypotheses!W106,Hypotheses!$C$7,Hypotheses!$C$24),0)</f>
        <v>0</v>
      </c>
      <c r="X108" s="10"/>
      <c r="Y108" s="10"/>
      <c r="Z108" s="10"/>
      <c r="AA108" s="10"/>
      <c r="AB108" s="10"/>
      <c r="AC108" s="10"/>
      <c r="AD108" s="10"/>
      <c r="AE108" s="10"/>
      <c r="AF108" s="10"/>
      <c r="AG108" s="10"/>
      <c r="AH108" s="10"/>
      <c r="AI108" s="10"/>
      <c r="AJ108" s="10"/>
      <c r="AK108" s="10"/>
      <c r="AL108" s="10"/>
      <c r="AM108" s="10"/>
      <c r="AN108" s="10"/>
      <c r="AO108" s="10"/>
      <c r="AP108" s="10"/>
    </row>
    <row r="109" spans="1:42" hidden="1" x14ac:dyDescent="0.4">
      <c r="A109" s="10"/>
      <c r="B109" s="10"/>
      <c r="C109" s="10" t="s">
        <v>73</v>
      </c>
      <c r="D109" s="11">
        <f>D110-Hypotheses!$C$28</f>
        <v>0</v>
      </c>
      <c r="E109" s="11">
        <f>D109*(1+Hypotheses!$C$4)</f>
        <v>0</v>
      </c>
      <c r="F109" s="11">
        <f>E109*(1+Hypotheses!$C$4)</f>
        <v>0</v>
      </c>
      <c r="G109" s="11">
        <f>F109*(1+Hypotheses!$C$4)</f>
        <v>0</v>
      </c>
      <c r="H109" s="11">
        <f>G109*(1+Hypotheses!$C$4)</f>
        <v>0</v>
      </c>
      <c r="I109" s="11">
        <f>H109*(1+Hypotheses!$C$4)</f>
        <v>0</v>
      </c>
      <c r="J109" s="11">
        <f>I109*(1+Hypotheses!$C$4)</f>
        <v>0</v>
      </c>
      <c r="K109" s="11">
        <f>J109*(1+Hypotheses!$C$4)</f>
        <v>0</v>
      </c>
      <c r="L109" s="11">
        <f>K109*(1+Hypotheses!$C$4)</f>
        <v>0</v>
      </c>
      <c r="M109" s="11">
        <f>L109*(1+Hypotheses!$C$4)</f>
        <v>0</v>
      </c>
      <c r="N109" s="11">
        <f>M109*(1+Hypotheses!$C$4)</f>
        <v>0</v>
      </c>
      <c r="O109" s="11">
        <f>N109*(1+Hypotheses!$C$4)</f>
        <v>0</v>
      </c>
      <c r="P109" s="11">
        <f>O109*(1+Hypotheses!$C$4)</f>
        <v>0</v>
      </c>
      <c r="Q109" s="11">
        <f>P109*(1+Hypotheses!$C$4)</f>
        <v>0</v>
      </c>
      <c r="R109" s="11">
        <f>Q109*(1+Hypotheses!$C$4)</f>
        <v>0</v>
      </c>
      <c r="S109" s="11">
        <f>R109*(1+Hypotheses!$C$4)</f>
        <v>0</v>
      </c>
      <c r="T109" s="11">
        <f>S109*(1+Hypotheses!$C$4)</f>
        <v>0</v>
      </c>
      <c r="U109" s="11">
        <f>T109*(1+Hypotheses!$C$4)</f>
        <v>0</v>
      </c>
      <c r="V109" s="11">
        <f>U109*(1+Hypotheses!$C$4)</f>
        <v>0</v>
      </c>
      <c r="W109" s="11">
        <f>V109*(1+Hypotheses!$C$4)</f>
        <v>0</v>
      </c>
      <c r="X109" s="11">
        <f>W109*(1+Hypotheses!$C$4)</f>
        <v>0</v>
      </c>
      <c r="Y109" s="11">
        <f>X109*(1+Hypotheses!$C$4)</f>
        <v>0</v>
      </c>
      <c r="Z109" s="11">
        <f>Y109*(1+Hypotheses!$C$4)</f>
        <v>0</v>
      </c>
      <c r="AA109" s="11">
        <f>Z109*(1+Hypotheses!$C$4)</f>
        <v>0</v>
      </c>
      <c r="AB109" s="11">
        <f>AA109*(1+Hypotheses!$C$4)</f>
        <v>0</v>
      </c>
      <c r="AC109" s="11">
        <f>AB109*(1+Hypotheses!$C$4)</f>
        <v>0</v>
      </c>
      <c r="AD109" s="11">
        <f>AC109*(1+Hypotheses!$C$4)</f>
        <v>0</v>
      </c>
      <c r="AE109" s="11">
        <f>AD109*(1+Hypotheses!$C$4)</f>
        <v>0</v>
      </c>
      <c r="AF109" s="11">
        <f>AE109*(1+Hypotheses!$C$4)</f>
        <v>0</v>
      </c>
      <c r="AG109" s="11">
        <f>AF109*(1+Hypotheses!$C$4)</f>
        <v>0</v>
      </c>
      <c r="AH109" s="11">
        <f>AG109*(1+Hypotheses!$C$4)</f>
        <v>0</v>
      </c>
      <c r="AI109" s="11">
        <f>AH109*(1+Hypotheses!$C$4)</f>
        <v>0</v>
      </c>
      <c r="AJ109" s="11">
        <f>AI109*(1+Hypotheses!$C$4)</f>
        <v>0</v>
      </c>
      <c r="AK109" s="11">
        <f>AJ109*(1+Hypotheses!$C$4)</f>
        <v>0</v>
      </c>
      <c r="AL109" s="11">
        <f>AK109*(1+Hypotheses!$C$4)</f>
        <v>0</v>
      </c>
      <c r="AM109" s="11">
        <f>AL109*(1+Hypotheses!$C$4)</f>
        <v>0</v>
      </c>
      <c r="AN109" s="11">
        <f>AM109*(1+Hypotheses!$C$4)</f>
        <v>0</v>
      </c>
      <c r="AO109" s="11">
        <f>AN109*(1+Hypotheses!$C$4)</f>
        <v>0</v>
      </c>
      <c r="AP109" s="11">
        <f>AO109*(1+Hypotheses!$C$4)</f>
        <v>0</v>
      </c>
    </row>
    <row r="110" spans="1:42" hidden="1" x14ac:dyDescent="0.4">
      <c r="A110" s="10"/>
      <c r="B110" s="10"/>
      <c r="C110" s="10" t="s">
        <v>84</v>
      </c>
      <c r="D110" s="11">
        <f>Hypotheses!H2</f>
        <v>0</v>
      </c>
      <c r="E110" s="11">
        <f>D110*(1+Hypotheses!$C$4)</f>
        <v>0</v>
      </c>
      <c r="F110" s="11">
        <f>E110*(1+Hypotheses!$C$4)</f>
        <v>0</v>
      </c>
      <c r="G110" s="11">
        <f>F110*(1+Hypotheses!$C$4)</f>
        <v>0</v>
      </c>
      <c r="H110" s="11">
        <f>G110*(1+Hypotheses!$C$4)</f>
        <v>0</v>
      </c>
      <c r="I110" s="11">
        <f>H110*(1+Hypotheses!$C$4)</f>
        <v>0</v>
      </c>
      <c r="J110" s="11">
        <f>I110*(1+Hypotheses!$C$4)</f>
        <v>0</v>
      </c>
      <c r="K110" s="11">
        <f>J110*(1+Hypotheses!$C$4)</f>
        <v>0</v>
      </c>
      <c r="L110" s="11">
        <f>K110*(1+Hypotheses!$C$4)</f>
        <v>0</v>
      </c>
      <c r="M110" s="11">
        <f>L110*(1+Hypotheses!$C$4)</f>
        <v>0</v>
      </c>
      <c r="N110" s="11">
        <f>M110*(1+Hypotheses!$C$4)</f>
        <v>0</v>
      </c>
      <c r="O110" s="11">
        <f>N110*(1+Hypotheses!$C$4)</f>
        <v>0</v>
      </c>
      <c r="P110" s="11">
        <f>O110*(1+Hypotheses!$C$4)</f>
        <v>0</v>
      </c>
      <c r="Q110" s="11">
        <f>P110*(1+Hypotheses!$C$4)</f>
        <v>0</v>
      </c>
      <c r="R110" s="11">
        <f>Q110*(1+Hypotheses!$C$4)</f>
        <v>0</v>
      </c>
      <c r="S110" s="11">
        <f>R110*(1+Hypotheses!$C$4)</f>
        <v>0</v>
      </c>
      <c r="T110" s="11">
        <f>S110*(1+Hypotheses!$C$4)</f>
        <v>0</v>
      </c>
      <c r="U110" s="11">
        <f>T110*(1+Hypotheses!$C$4)</f>
        <v>0</v>
      </c>
      <c r="V110" s="11">
        <f>U110*(1+Hypotheses!$C$4)</f>
        <v>0</v>
      </c>
      <c r="W110" s="11">
        <f>V110*(1+Hypotheses!$C$4)</f>
        <v>0</v>
      </c>
      <c r="X110" s="11">
        <f>W110*(1+Hypotheses!$C$4)</f>
        <v>0</v>
      </c>
      <c r="Y110" s="11">
        <f>X110*(1+Hypotheses!$C$4)</f>
        <v>0</v>
      </c>
      <c r="Z110" s="11">
        <f>Y110*(1+Hypotheses!$C$4)</f>
        <v>0</v>
      </c>
      <c r="AA110" s="11">
        <f>Z110*(1+Hypotheses!$C$4)</f>
        <v>0</v>
      </c>
      <c r="AB110" s="11">
        <f>AA110*(1+Hypotheses!$C$4)</f>
        <v>0</v>
      </c>
      <c r="AC110" s="11">
        <f>AB110*(1+Hypotheses!$C$4)</f>
        <v>0</v>
      </c>
      <c r="AD110" s="11">
        <f>AC110*(1+Hypotheses!$C$4)</f>
        <v>0</v>
      </c>
      <c r="AE110" s="11">
        <f>AD110*(1+Hypotheses!$C$4)</f>
        <v>0</v>
      </c>
      <c r="AF110" s="11">
        <f>AE110*(1+Hypotheses!$C$4)</f>
        <v>0</v>
      </c>
      <c r="AG110" s="11">
        <f>AF110*(1+Hypotheses!$C$4)</f>
        <v>0</v>
      </c>
      <c r="AH110" s="11">
        <f>AG110*(1+Hypotheses!$C$4)</f>
        <v>0</v>
      </c>
      <c r="AI110" s="11">
        <f>AH110*(1+Hypotheses!$C$4)</f>
        <v>0</v>
      </c>
      <c r="AJ110" s="11">
        <f>AI110*(1+Hypotheses!$C$4)</f>
        <v>0</v>
      </c>
      <c r="AK110" s="11">
        <f>AJ110*(1+Hypotheses!$C$4)</f>
        <v>0</v>
      </c>
      <c r="AL110" s="11">
        <f>AK110*(1+Hypotheses!$C$4)</f>
        <v>0</v>
      </c>
      <c r="AM110" s="11">
        <f>AL110*(1+Hypotheses!$C$4)</f>
        <v>0</v>
      </c>
      <c r="AN110" s="11">
        <f>AM110*(1+Hypotheses!$C$4)</f>
        <v>0</v>
      </c>
      <c r="AO110" s="11">
        <f>AN110*(1+Hypotheses!$C$4)</f>
        <v>0</v>
      </c>
      <c r="AP110" s="11">
        <f>AO110*(1+Hypotheses!$C$4)</f>
        <v>0</v>
      </c>
    </row>
    <row r="111" spans="1:42" hidden="1" x14ac:dyDescent="0.4">
      <c r="A111" s="10"/>
      <c r="B111" s="10"/>
      <c r="C111" s="10" t="s">
        <v>74</v>
      </c>
      <c r="D111" s="12" t="str">
        <f t="shared" ref="D111" si="69">IF(D109+D108+D107&lt;D110,D109+D108+D107-D110,"")</f>
        <v/>
      </c>
      <c r="E111" s="12" t="str">
        <f t="shared" ref="E111:AP111" si="70">IF(E109+E108+E107&lt;E110,E109+E108+E107-E110,"")</f>
        <v/>
      </c>
      <c r="F111" s="12" t="str">
        <f t="shared" si="70"/>
        <v/>
      </c>
      <c r="G111" s="12" t="str">
        <f t="shared" si="70"/>
        <v/>
      </c>
      <c r="H111" s="12" t="str">
        <f t="shared" si="70"/>
        <v/>
      </c>
      <c r="I111" s="12" t="str">
        <f t="shared" si="70"/>
        <v/>
      </c>
      <c r="J111" s="12" t="str">
        <f t="shared" si="70"/>
        <v/>
      </c>
      <c r="K111" s="12" t="str">
        <f t="shared" si="70"/>
        <v/>
      </c>
      <c r="L111" s="12" t="str">
        <f t="shared" si="70"/>
        <v/>
      </c>
      <c r="M111" s="12" t="str">
        <f t="shared" si="70"/>
        <v/>
      </c>
      <c r="N111" s="12" t="str">
        <f t="shared" si="70"/>
        <v/>
      </c>
      <c r="O111" s="12" t="str">
        <f t="shared" si="70"/>
        <v/>
      </c>
      <c r="P111" s="12" t="str">
        <f t="shared" si="70"/>
        <v/>
      </c>
      <c r="Q111" s="12" t="str">
        <f t="shared" si="70"/>
        <v/>
      </c>
      <c r="R111" s="12" t="str">
        <f t="shared" si="70"/>
        <v/>
      </c>
      <c r="S111" s="12" t="str">
        <f t="shared" si="70"/>
        <v/>
      </c>
      <c r="T111" s="12" t="str">
        <f t="shared" si="70"/>
        <v/>
      </c>
      <c r="U111" s="12" t="str">
        <f t="shared" si="70"/>
        <v/>
      </c>
      <c r="V111" s="12" t="str">
        <f t="shared" si="70"/>
        <v/>
      </c>
      <c r="W111" s="12" t="str">
        <f t="shared" si="70"/>
        <v/>
      </c>
      <c r="X111" s="12" t="str">
        <f t="shared" si="70"/>
        <v/>
      </c>
      <c r="Y111" s="12" t="str">
        <f t="shared" si="70"/>
        <v/>
      </c>
      <c r="Z111" s="12" t="str">
        <f t="shared" si="70"/>
        <v/>
      </c>
      <c r="AA111" s="12" t="str">
        <f t="shared" si="70"/>
        <v/>
      </c>
      <c r="AB111" s="12" t="str">
        <f t="shared" si="70"/>
        <v/>
      </c>
      <c r="AC111" s="12" t="str">
        <f t="shared" si="70"/>
        <v/>
      </c>
      <c r="AD111" s="12" t="str">
        <f t="shared" si="70"/>
        <v/>
      </c>
      <c r="AE111" s="12" t="str">
        <f t="shared" si="70"/>
        <v/>
      </c>
      <c r="AF111" s="12" t="str">
        <f t="shared" si="70"/>
        <v/>
      </c>
      <c r="AG111" s="12" t="str">
        <f t="shared" si="70"/>
        <v/>
      </c>
      <c r="AH111" s="12" t="str">
        <f t="shared" si="70"/>
        <v/>
      </c>
      <c r="AI111" s="12" t="str">
        <f t="shared" si="70"/>
        <v/>
      </c>
      <c r="AJ111" s="12" t="str">
        <f t="shared" si="70"/>
        <v/>
      </c>
      <c r="AK111" s="12" t="str">
        <f t="shared" si="70"/>
        <v/>
      </c>
      <c r="AL111" s="12" t="str">
        <f t="shared" si="70"/>
        <v/>
      </c>
      <c r="AM111" s="12" t="str">
        <f t="shared" si="70"/>
        <v/>
      </c>
      <c r="AN111" s="12" t="str">
        <f t="shared" si="70"/>
        <v/>
      </c>
      <c r="AO111" s="12" t="str">
        <f t="shared" si="70"/>
        <v/>
      </c>
      <c r="AP111" s="12" t="str">
        <f t="shared" si="70"/>
        <v/>
      </c>
    </row>
    <row r="112" spans="1:42" hidden="1" x14ac:dyDescent="0.4">
      <c r="A112" s="10"/>
      <c r="B112" s="10" t="s">
        <v>6</v>
      </c>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row>
    <row r="113" spans="1:45" hidden="1" x14ac:dyDescent="0.4">
      <c r="A113" s="10"/>
      <c r="B113" s="10"/>
      <c r="C113" s="10" t="s">
        <v>1</v>
      </c>
      <c r="D113" s="11">
        <f>D107</f>
        <v>0</v>
      </c>
      <c r="E113" s="11">
        <f t="shared" ref="E113:AP113" si="71">D113+E107</f>
        <v>0</v>
      </c>
      <c r="F113" s="11">
        <f t="shared" si="71"/>
        <v>0</v>
      </c>
      <c r="G113" s="11">
        <f t="shared" si="71"/>
        <v>0</v>
      </c>
      <c r="H113" s="11">
        <f t="shared" si="71"/>
        <v>0</v>
      </c>
      <c r="I113" s="11">
        <f t="shared" si="71"/>
        <v>0</v>
      </c>
      <c r="J113" s="11">
        <f t="shared" si="71"/>
        <v>0</v>
      </c>
      <c r="K113" s="11">
        <f t="shared" si="71"/>
        <v>0</v>
      </c>
      <c r="L113" s="11">
        <f t="shared" si="71"/>
        <v>0</v>
      </c>
      <c r="M113" s="11">
        <f t="shared" si="71"/>
        <v>0</v>
      </c>
      <c r="N113" s="11">
        <f t="shared" si="71"/>
        <v>0</v>
      </c>
      <c r="O113" s="11">
        <f t="shared" si="71"/>
        <v>0</v>
      </c>
      <c r="P113" s="11">
        <f t="shared" si="71"/>
        <v>0</v>
      </c>
      <c r="Q113" s="11">
        <f t="shared" si="71"/>
        <v>0</v>
      </c>
      <c r="R113" s="11">
        <f t="shared" si="71"/>
        <v>0</v>
      </c>
      <c r="S113" s="11">
        <f t="shared" si="71"/>
        <v>0</v>
      </c>
      <c r="T113" s="11">
        <f t="shared" si="71"/>
        <v>0</v>
      </c>
      <c r="U113" s="11">
        <f t="shared" si="71"/>
        <v>0</v>
      </c>
      <c r="V113" s="11">
        <f t="shared" si="71"/>
        <v>0</v>
      </c>
      <c r="W113" s="11">
        <f t="shared" si="71"/>
        <v>0</v>
      </c>
      <c r="X113" s="11">
        <f t="shared" si="71"/>
        <v>0</v>
      </c>
      <c r="Y113" s="11">
        <f t="shared" si="71"/>
        <v>0</v>
      </c>
      <c r="Z113" s="11">
        <f t="shared" si="71"/>
        <v>0</v>
      </c>
      <c r="AA113" s="11">
        <f t="shared" si="71"/>
        <v>0</v>
      </c>
      <c r="AB113" s="11">
        <f t="shared" si="71"/>
        <v>0</v>
      </c>
      <c r="AC113" s="11">
        <f t="shared" si="71"/>
        <v>0</v>
      </c>
      <c r="AD113" s="11">
        <f t="shared" si="71"/>
        <v>0</v>
      </c>
      <c r="AE113" s="11">
        <f t="shared" si="71"/>
        <v>0</v>
      </c>
      <c r="AF113" s="11">
        <f t="shared" si="71"/>
        <v>0</v>
      </c>
      <c r="AG113" s="11">
        <f t="shared" si="71"/>
        <v>0</v>
      </c>
      <c r="AH113" s="11">
        <f t="shared" si="71"/>
        <v>0</v>
      </c>
      <c r="AI113" s="11">
        <f t="shared" si="71"/>
        <v>0</v>
      </c>
      <c r="AJ113" s="11">
        <f t="shared" si="71"/>
        <v>0</v>
      </c>
      <c r="AK113" s="11">
        <f t="shared" si="71"/>
        <v>0</v>
      </c>
      <c r="AL113" s="11">
        <f t="shared" si="71"/>
        <v>0</v>
      </c>
      <c r="AM113" s="11">
        <f t="shared" si="71"/>
        <v>0</v>
      </c>
      <c r="AN113" s="11">
        <f t="shared" si="71"/>
        <v>0</v>
      </c>
      <c r="AO113" s="11">
        <f t="shared" si="71"/>
        <v>0</v>
      </c>
      <c r="AP113" s="11">
        <f t="shared" si="71"/>
        <v>0</v>
      </c>
    </row>
    <row r="114" spans="1:45" hidden="1" x14ac:dyDescent="0.4">
      <c r="A114" s="10"/>
      <c r="B114" s="10"/>
      <c r="C114" s="10" t="s">
        <v>2</v>
      </c>
      <c r="D114" s="11">
        <f>D108</f>
        <v>0</v>
      </c>
      <c r="E114" s="11">
        <f t="shared" ref="E114:AP114" si="72">D114+E108</f>
        <v>0</v>
      </c>
      <c r="F114" s="11">
        <f t="shared" si="72"/>
        <v>0</v>
      </c>
      <c r="G114" s="11">
        <f t="shared" si="72"/>
        <v>0</v>
      </c>
      <c r="H114" s="11">
        <f t="shared" si="72"/>
        <v>0</v>
      </c>
      <c r="I114" s="11">
        <f t="shared" si="72"/>
        <v>0</v>
      </c>
      <c r="J114" s="11">
        <f t="shared" si="72"/>
        <v>0</v>
      </c>
      <c r="K114" s="11">
        <f t="shared" si="72"/>
        <v>0</v>
      </c>
      <c r="L114" s="11">
        <f t="shared" si="72"/>
        <v>0</v>
      </c>
      <c r="M114" s="11">
        <f t="shared" si="72"/>
        <v>0</v>
      </c>
      <c r="N114" s="11">
        <f t="shared" si="72"/>
        <v>0</v>
      </c>
      <c r="O114" s="11">
        <f t="shared" si="72"/>
        <v>0</v>
      </c>
      <c r="P114" s="11">
        <f t="shared" si="72"/>
        <v>0</v>
      </c>
      <c r="Q114" s="11">
        <f t="shared" si="72"/>
        <v>0</v>
      </c>
      <c r="R114" s="11">
        <f t="shared" si="72"/>
        <v>0</v>
      </c>
      <c r="S114" s="11">
        <f t="shared" si="72"/>
        <v>0</v>
      </c>
      <c r="T114" s="11">
        <f t="shared" si="72"/>
        <v>0</v>
      </c>
      <c r="U114" s="11">
        <f t="shared" si="72"/>
        <v>0</v>
      </c>
      <c r="V114" s="11">
        <f t="shared" si="72"/>
        <v>0</v>
      </c>
      <c r="W114" s="11">
        <f t="shared" si="72"/>
        <v>0</v>
      </c>
      <c r="X114" s="11">
        <f t="shared" si="72"/>
        <v>0</v>
      </c>
      <c r="Y114" s="11">
        <f t="shared" si="72"/>
        <v>0</v>
      </c>
      <c r="Z114" s="11">
        <f t="shared" si="72"/>
        <v>0</v>
      </c>
      <c r="AA114" s="11">
        <f t="shared" si="72"/>
        <v>0</v>
      </c>
      <c r="AB114" s="11">
        <f t="shared" si="72"/>
        <v>0</v>
      </c>
      <c r="AC114" s="11">
        <f t="shared" si="72"/>
        <v>0</v>
      </c>
      <c r="AD114" s="11">
        <f t="shared" si="72"/>
        <v>0</v>
      </c>
      <c r="AE114" s="11">
        <f t="shared" si="72"/>
        <v>0</v>
      </c>
      <c r="AF114" s="11">
        <f t="shared" si="72"/>
        <v>0</v>
      </c>
      <c r="AG114" s="11">
        <f t="shared" si="72"/>
        <v>0</v>
      </c>
      <c r="AH114" s="11">
        <f t="shared" si="72"/>
        <v>0</v>
      </c>
      <c r="AI114" s="11">
        <f t="shared" si="72"/>
        <v>0</v>
      </c>
      <c r="AJ114" s="11">
        <f t="shared" si="72"/>
        <v>0</v>
      </c>
      <c r="AK114" s="11">
        <f t="shared" si="72"/>
        <v>0</v>
      </c>
      <c r="AL114" s="11">
        <f t="shared" si="72"/>
        <v>0</v>
      </c>
      <c r="AM114" s="11">
        <f t="shared" si="72"/>
        <v>0</v>
      </c>
      <c r="AN114" s="11">
        <f t="shared" si="72"/>
        <v>0</v>
      </c>
      <c r="AO114" s="11">
        <f t="shared" si="72"/>
        <v>0</v>
      </c>
      <c r="AP114" s="11">
        <f t="shared" si="72"/>
        <v>0</v>
      </c>
    </row>
    <row r="115" spans="1:45" hidden="1" x14ac:dyDescent="0.4">
      <c r="A115" s="10"/>
      <c r="B115" s="10"/>
      <c r="C115" s="10" t="s">
        <v>72</v>
      </c>
      <c r="D115" s="11">
        <f>D109</f>
        <v>0</v>
      </c>
      <c r="E115" s="11">
        <f t="shared" ref="E115:AP115" si="73">D115+E109</f>
        <v>0</v>
      </c>
      <c r="F115" s="11">
        <f t="shared" si="73"/>
        <v>0</v>
      </c>
      <c r="G115" s="11">
        <f t="shared" si="73"/>
        <v>0</v>
      </c>
      <c r="H115" s="11">
        <f t="shared" si="73"/>
        <v>0</v>
      </c>
      <c r="I115" s="11">
        <f t="shared" si="73"/>
        <v>0</v>
      </c>
      <c r="J115" s="11">
        <f t="shared" si="73"/>
        <v>0</v>
      </c>
      <c r="K115" s="11">
        <f t="shared" si="73"/>
        <v>0</v>
      </c>
      <c r="L115" s="11">
        <f t="shared" si="73"/>
        <v>0</v>
      </c>
      <c r="M115" s="11">
        <f t="shared" si="73"/>
        <v>0</v>
      </c>
      <c r="N115" s="11">
        <f>M115+N109</f>
        <v>0</v>
      </c>
      <c r="O115" s="11">
        <f t="shared" si="73"/>
        <v>0</v>
      </c>
      <c r="P115" s="11">
        <f t="shared" si="73"/>
        <v>0</v>
      </c>
      <c r="Q115" s="11">
        <f t="shared" si="73"/>
        <v>0</v>
      </c>
      <c r="R115" s="11">
        <f t="shared" si="73"/>
        <v>0</v>
      </c>
      <c r="S115" s="11">
        <f t="shared" si="73"/>
        <v>0</v>
      </c>
      <c r="T115" s="11">
        <f t="shared" si="73"/>
        <v>0</v>
      </c>
      <c r="U115" s="11">
        <f t="shared" si="73"/>
        <v>0</v>
      </c>
      <c r="V115" s="11">
        <f t="shared" si="73"/>
        <v>0</v>
      </c>
      <c r="W115" s="11">
        <f t="shared" si="73"/>
        <v>0</v>
      </c>
      <c r="X115" s="11">
        <f t="shared" si="73"/>
        <v>0</v>
      </c>
      <c r="Y115" s="11">
        <f t="shared" si="73"/>
        <v>0</v>
      </c>
      <c r="Z115" s="11">
        <f t="shared" si="73"/>
        <v>0</v>
      </c>
      <c r="AA115" s="11">
        <f t="shared" si="73"/>
        <v>0</v>
      </c>
      <c r="AB115" s="11">
        <f t="shared" si="73"/>
        <v>0</v>
      </c>
      <c r="AC115" s="11">
        <f t="shared" si="73"/>
        <v>0</v>
      </c>
      <c r="AD115" s="11">
        <f t="shared" si="73"/>
        <v>0</v>
      </c>
      <c r="AE115" s="11">
        <f t="shared" si="73"/>
        <v>0</v>
      </c>
      <c r="AF115" s="11">
        <f t="shared" si="73"/>
        <v>0</v>
      </c>
      <c r="AG115" s="11">
        <f t="shared" si="73"/>
        <v>0</v>
      </c>
      <c r="AH115" s="11">
        <f t="shared" si="73"/>
        <v>0</v>
      </c>
      <c r="AI115" s="11">
        <f t="shared" si="73"/>
        <v>0</v>
      </c>
      <c r="AJ115" s="11">
        <f t="shared" si="73"/>
        <v>0</v>
      </c>
      <c r="AK115" s="11">
        <f t="shared" si="73"/>
        <v>0</v>
      </c>
      <c r="AL115" s="11">
        <f t="shared" si="73"/>
        <v>0</v>
      </c>
      <c r="AM115" s="11">
        <f t="shared" si="73"/>
        <v>0</v>
      </c>
      <c r="AN115" s="11">
        <f t="shared" si="73"/>
        <v>0</v>
      </c>
      <c r="AO115" s="11">
        <f t="shared" si="73"/>
        <v>0</v>
      </c>
      <c r="AP115" s="11">
        <f t="shared" si="73"/>
        <v>0</v>
      </c>
    </row>
    <row r="116" spans="1:45" hidden="1" x14ac:dyDescent="0.4">
      <c r="A116" s="10"/>
      <c r="B116" s="10"/>
      <c r="C116" s="10" t="s">
        <v>84</v>
      </c>
      <c r="D116" s="11">
        <f>D110</f>
        <v>0</v>
      </c>
      <c r="E116" s="11">
        <f t="shared" ref="E116:AP116" si="74">D116+E110</f>
        <v>0</v>
      </c>
      <c r="F116" s="11">
        <f t="shared" si="74"/>
        <v>0</v>
      </c>
      <c r="G116" s="11">
        <f t="shared" si="74"/>
        <v>0</v>
      </c>
      <c r="H116" s="11">
        <f t="shared" si="74"/>
        <v>0</v>
      </c>
      <c r="I116" s="11">
        <f t="shared" si="74"/>
        <v>0</v>
      </c>
      <c r="J116" s="11">
        <f t="shared" si="74"/>
        <v>0</v>
      </c>
      <c r="K116" s="11">
        <f t="shared" si="74"/>
        <v>0</v>
      </c>
      <c r="L116" s="11">
        <f t="shared" si="74"/>
        <v>0</v>
      </c>
      <c r="M116" s="11">
        <f t="shared" si="74"/>
        <v>0</v>
      </c>
      <c r="N116" s="11">
        <f t="shared" si="74"/>
        <v>0</v>
      </c>
      <c r="O116" s="11">
        <f t="shared" si="74"/>
        <v>0</v>
      </c>
      <c r="P116" s="11">
        <f t="shared" si="74"/>
        <v>0</v>
      </c>
      <c r="Q116" s="11">
        <f t="shared" si="74"/>
        <v>0</v>
      </c>
      <c r="R116" s="11">
        <f t="shared" si="74"/>
        <v>0</v>
      </c>
      <c r="S116" s="11">
        <f t="shared" si="74"/>
        <v>0</v>
      </c>
      <c r="T116" s="11">
        <f t="shared" si="74"/>
        <v>0</v>
      </c>
      <c r="U116" s="11">
        <f t="shared" si="74"/>
        <v>0</v>
      </c>
      <c r="V116" s="11">
        <f t="shared" si="74"/>
        <v>0</v>
      </c>
      <c r="W116" s="11">
        <f t="shared" si="74"/>
        <v>0</v>
      </c>
      <c r="X116" s="11">
        <f t="shared" si="74"/>
        <v>0</v>
      </c>
      <c r="Y116" s="11">
        <f t="shared" si="74"/>
        <v>0</v>
      </c>
      <c r="Z116" s="11">
        <f t="shared" si="74"/>
        <v>0</v>
      </c>
      <c r="AA116" s="11">
        <f t="shared" si="74"/>
        <v>0</v>
      </c>
      <c r="AB116" s="11">
        <f t="shared" si="74"/>
        <v>0</v>
      </c>
      <c r="AC116" s="11">
        <f t="shared" si="74"/>
        <v>0</v>
      </c>
      <c r="AD116" s="11">
        <f t="shared" si="74"/>
        <v>0</v>
      </c>
      <c r="AE116" s="11">
        <f t="shared" si="74"/>
        <v>0</v>
      </c>
      <c r="AF116" s="11">
        <f t="shared" si="74"/>
        <v>0</v>
      </c>
      <c r="AG116" s="11">
        <f t="shared" si="74"/>
        <v>0</v>
      </c>
      <c r="AH116" s="11">
        <f t="shared" si="74"/>
        <v>0</v>
      </c>
      <c r="AI116" s="11">
        <f t="shared" si="74"/>
        <v>0</v>
      </c>
      <c r="AJ116" s="11">
        <f t="shared" si="74"/>
        <v>0</v>
      </c>
      <c r="AK116" s="11">
        <f t="shared" si="74"/>
        <v>0</v>
      </c>
      <c r="AL116" s="11">
        <f t="shared" si="74"/>
        <v>0</v>
      </c>
      <c r="AM116" s="11">
        <f t="shared" si="74"/>
        <v>0</v>
      </c>
      <c r="AN116" s="11">
        <f t="shared" si="74"/>
        <v>0</v>
      </c>
      <c r="AO116" s="11">
        <f t="shared" si="74"/>
        <v>0</v>
      </c>
      <c r="AP116" s="11">
        <f t="shared" si="74"/>
        <v>0</v>
      </c>
    </row>
    <row r="117" spans="1:45" hidden="1" x14ac:dyDescent="0.4">
      <c r="A117" s="10"/>
      <c r="B117" s="10"/>
      <c r="C117" s="10" t="s">
        <v>74</v>
      </c>
      <c r="D117" s="12" t="str">
        <f t="shared" ref="D117" si="75">IF(D115+D114+D113&lt;D116,D115+D114+D113-D116,"")</f>
        <v/>
      </c>
      <c r="E117" s="12" t="str">
        <f t="shared" ref="E117:AP117" si="76">IF(E115+E114+E113&lt;E116,E115+E114+E113-E116,"")</f>
        <v/>
      </c>
      <c r="F117" s="12" t="str">
        <f t="shared" si="76"/>
        <v/>
      </c>
      <c r="G117" s="12" t="str">
        <f t="shared" si="76"/>
        <v/>
      </c>
      <c r="H117" s="12" t="str">
        <f t="shared" si="76"/>
        <v/>
      </c>
      <c r="I117" s="12" t="str">
        <f t="shared" si="76"/>
        <v/>
      </c>
      <c r="J117" s="12" t="str">
        <f t="shared" si="76"/>
        <v/>
      </c>
      <c r="K117" s="12" t="str">
        <f t="shared" si="76"/>
        <v/>
      </c>
      <c r="L117" s="12" t="str">
        <f t="shared" si="76"/>
        <v/>
      </c>
      <c r="M117" s="12" t="str">
        <f t="shared" si="76"/>
        <v/>
      </c>
      <c r="N117" s="12" t="str">
        <f t="shared" si="76"/>
        <v/>
      </c>
      <c r="O117" s="12" t="str">
        <f t="shared" si="76"/>
        <v/>
      </c>
      <c r="P117" s="12" t="str">
        <f t="shared" si="76"/>
        <v/>
      </c>
      <c r="Q117" s="12" t="str">
        <f t="shared" si="76"/>
        <v/>
      </c>
      <c r="R117" s="12" t="str">
        <f t="shared" si="76"/>
        <v/>
      </c>
      <c r="S117" s="12" t="str">
        <f t="shared" si="76"/>
        <v/>
      </c>
      <c r="T117" s="12" t="str">
        <f t="shared" si="76"/>
        <v/>
      </c>
      <c r="U117" s="12" t="str">
        <f t="shared" si="76"/>
        <v/>
      </c>
      <c r="V117" s="12" t="str">
        <f t="shared" si="76"/>
        <v/>
      </c>
      <c r="W117" s="12" t="str">
        <f t="shared" si="76"/>
        <v/>
      </c>
      <c r="X117" s="12" t="str">
        <f t="shared" si="76"/>
        <v/>
      </c>
      <c r="Y117" s="12" t="str">
        <f t="shared" si="76"/>
        <v/>
      </c>
      <c r="Z117" s="12" t="str">
        <f t="shared" si="76"/>
        <v/>
      </c>
      <c r="AA117" s="12" t="str">
        <f t="shared" si="76"/>
        <v/>
      </c>
      <c r="AB117" s="12" t="str">
        <f t="shared" si="76"/>
        <v/>
      </c>
      <c r="AC117" s="12" t="str">
        <f t="shared" si="76"/>
        <v/>
      </c>
      <c r="AD117" s="12" t="str">
        <f t="shared" si="76"/>
        <v/>
      </c>
      <c r="AE117" s="12" t="str">
        <f t="shared" si="76"/>
        <v/>
      </c>
      <c r="AF117" s="12" t="str">
        <f t="shared" si="76"/>
        <v/>
      </c>
      <c r="AG117" s="12" t="str">
        <f t="shared" si="76"/>
        <v/>
      </c>
      <c r="AH117" s="12" t="str">
        <f t="shared" si="76"/>
        <v/>
      </c>
      <c r="AI117" s="12" t="str">
        <f t="shared" si="76"/>
        <v/>
      </c>
      <c r="AJ117" s="12" t="str">
        <f t="shared" si="76"/>
        <v/>
      </c>
      <c r="AK117" s="12" t="str">
        <f t="shared" si="76"/>
        <v/>
      </c>
      <c r="AL117" s="12" t="str">
        <f t="shared" si="76"/>
        <v/>
      </c>
      <c r="AM117" s="12" t="str">
        <f t="shared" si="76"/>
        <v/>
      </c>
      <c r="AN117" s="12" t="str">
        <f t="shared" si="76"/>
        <v/>
      </c>
      <c r="AO117" s="12" t="str">
        <f t="shared" si="76"/>
        <v/>
      </c>
      <c r="AP117" s="12" t="str">
        <f t="shared" si="76"/>
        <v/>
      </c>
    </row>
    <row r="118" spans="1:45" hidden="1" x14ac:dyDescent="0.4">
      <c r="AR118" t="s">
        <v>39</v>
      </c>
    </row>
    <row r="119" spans="1:45" hidden="1" x14ac:dyDescent="0.4">
      <c r="D119" s="6">
        <f>D107+D108</f>
        <v>0</v>
      </c>
      <c r="E119" s="6">
        <f t="shared" ref="E119:AP119" si="77">E107+E108</f>
        <v>0</v>
      </c>
      <c r="F119" s="6">
        <f t="shared" si="77"/>
        <v>0</v>
      </c>
      <c r="G119" s="6">
        <f t="shared" si="77"/>
        <v>0</v>
      </c>
      <c r="H119" s="6">
        <f t="shared" si="77"/>
        <v>0</v>
      </c>
      <c r="I119" s="6">
        <f t="shared" si="77"/>
        <v>0</v>
      </c>
      <c r="J119" s="6">
        <f t="shared" si="77"/>
        <v>0</v>
      </c>
      <c r="K119" s="6">
        <f t="shared" si="77"/>
        <v>0</v>
      </c>
      <c r="L119" s="6">
        <f t="shared" si="77"/>
        <v>0</v>
      </c>
      <c r="M119" s="6">
        <f t="shared" si="77"/>
        <v>0</v>
      </c>
      <c r="N119" s="6">
        <f t="shared" si="77"/>
        <v>0</v>
      </c>
      <c r="O119" s="6">
        <f t="shared" si="77"/>
        <v>0</v>
      </c>
      <c r="P119" s="6">
        <f t="shared" si="77"/>
        <v>0</v>
      </c>
      <c r="Q119" s="6">
        <f t="shared" si="77"/>
        <v>0</v>
      </c>
      <c r="R119" s="6">
        <f t="shared" si="77"/>
        <v>0</v>
      </c>
      <c r="S119" s="6">
        <f t="shared" si="77"/>
        <v>0</v>
      </c>
      <c r="T119" s="6">
        <f t="shared" si="77"/>
        <v>0</v>
      </c>
      <c r="U119" s="6">
        <f t="shared" si="77"/>
        <v>0</v>
      </c>
      <c r="V119" s="6">
        <f t="shared" si="77"/>
        <v>0</v>
      </c>
      <c r="W119" s="6">
        <f t="shared" si="77"/>
        <v>0</v>
      </c>
      <c r="X119" s="6">
        <f t="shared" si="77"/>
        <v>0</v>
      </c>
      <c r="Y119" s="6">
        <f t="shared" si="77"/>
        <v>0</v>
      </c>
      <c r="Z119" s="6">
        <f t="shared" si="77"/>
        <v>0</v>
      </c>
      <c r="AA119" s="6">
        <f t="shared" si="77"/>
        <v>0</v>
      </c>
      <c r="AB119" s="6">
        <f t="shared" si="77"/>
        <v>0</v>
      </c>
      <c r="AC119" s="6">
        <f t="shared" si="77"/>
        <v>0</v>
      </c>
      <c r="AD119" s="6">
        <f t="shared" si="77"/>
        <v>0</v>
      </c>
      <c r="AE119" s="6">
        <f t="shared" si="77"/>
        <v>0</v>
      </c>
      <c r="AF119" s="6">
        <f t="shared" si="77"/>
        <v>0</v>
      </c>
      <c r="AG119" s="6">
        <f t="shared" si="77"/>
        <v>0</v>
      </c>
      <c r="AH119" s="6">
        <f t="shared" si="77"/>
        <v>0</v>
      </c>
      <c r="AI119" s="6">
        <f t="shared" si="77"/>
        <v>0</v>
      </c>
      <c r="AJ119" s="6">
        <f t="shared" si="77"/>
        <v>0</v>
      </c>
      <c r="AK119" s="6">
        <f t="shared" si="77"/>
        <v>0</v>
      </c>
      <c r="AL119" s="6">
        <f t="shared" si="77"/>
        <v>0</v>
      </c>
      <c r="AM119" s="6">
        <f t="shared" si="77"/>
        <v>0</v>
      </c>
      <c r="AN119" s="6">
        <f t="shared" si="77"/>
        <v>0</v>
      </c>
      <c r="AO119" s="6">
        <f t="shared" si="77"/>
        <v>0</v>
      </c>
      <c r="AP119" s="6">
        <f t="shared" si="77"/>
        <v>0</v>
      </c>
      <c r="AR119" s="6">
        <f>AVERAGE(D119:AP119)</f>
        <v>0</v>
      </c>
      <c r="AS119" s="6"/>
    </row>
    <row r="120" spans="1:45" hidden="1" x14ac:dyDescent="0.4"/>
    <row r="121" spans="1:45" hidden="1" x14ac:dyDescent="0.4">
      <c r="A121" s="9" t="s">
        <v>36</v>
      </c>
    </row>
    <row r="122" spans="1:45" hidden="1" x14ac:dyDescent="0.4">
      <c r="A122" s="10"/>
      <c r="B122" s="10" t="s">
        <v>75</v>
      </c>
      <c r="C122" s="10"/>
      <c r="D122" s="10">
        <v>1</v>
      </c>
      <c r="E122" s="10">
        <v>2</v>
      </c>
      <c r="F122" s="10">
        <v>3</v>
      </c>
      <c r="G122" s="10">
        <v>4</v>
      </c>
      <c r="H122" s="10">
        <v>5</v>
      </c>
      <c r="I122" s="10">
        <v>6</v>
      </c>
      <c r="J122" s="10">
        <v>7</v>
      </c>
      <c r="K122" s="10">
        <v>8</v>
      </c>
      <c r="L122" s="10">
        <v>9</v>
      </c>
      <c r="M122" s="10">
        <v>10</v>
      </c>
      <c r="N122" s="10">
        <v>11</v>
      </c>
      <c r="O122" s="10">
        <v>12</v>
      </c>
      <c r="P122" s="10">
        <v>13</v>
      </c>
      <c r="Q122" s="10">
        <v>14</v>
      </c>
      <c r="R122" s="10">
        <v>15</v>
      </c>
      <c r="S122" s="10">
        <v>16</v>
      </c>
      <c r="T122" s="10">
        <v>17</v>
      </c>
      <c r="U122" s="10">
        <v>18</v>
      </c>
      <c r="V122" s="10">
        <v>19</v>
      </c>
      <c r="W122" s="10">
        <v>20</v>
      </c>
      <c r="X122" s="10">
        <v>21</v>
      </c>
      <c r="Y122" s="10">
        <v>22</v>
      </c>
      <c r="Z122" s="10">
        <v>23</v>
      </c>
      <c r="AA122" s="10">
        <v>24</v>
      </c>
      <c r="AB122" s="10">
        <v>25</v>
      </c>
      <c r="AC122" s="10">
        <v>26</v>
      </c>
      <c r="AD122" s="10">
        <v>27</v>
      </c>
      <c r="AE122" s="10">
        <v>28</v>
      </c>
      <c r="AF122" s="10">
        <v>29</v>
      </c>
      <c r="AG122" s="10">
        <v>30</v>
      </c>
      <c r="AH122" s="10">
        <v>31</v>
      </c>
      <c r="AI122" s="10">
        <v>32</v>
      </c>
      <c r="AJ122" s="10">
        <v>33</v>
      </c>
      <c r="AK122" s="10">
        <v>34</v>
      </c>
      <c r="AL122" s="10">
        <v>35</v>
      </c>
      <c r="AM122" s="10">
        <v>36</v>
      </c>
      <c r="AN122" s="10">
        <v>37</v>
      </c>
      <c r="AO122" s="10">
        <v>38</v>
      </c>
      <c r="AP122" s="10">
        <v>39</v>
      </c>
    </row>
    <row r="123" spans="1:45" hidden="1" x14ac:dyDescent="0.4">
      <c r="A123" s="13"/>
      <c r="B123" s="10"/>
      <c r="C123" s="10" t="s">
        <v>1</v>
      </c>
      <c r="D123" s="11">
        <f>SUMPRODUCT(($C$138:$C$236=$C$123)*D$138:D$236)</f>
        <v>0</v>
      </c>
      <c r="E123" s="11">
        <f t="shared" ref="E123:AP123" si="78">SUMPRODUCT(($C$138:$C$236=$C$123)*E$138:E$236)</f>
        <v>0</v>
      </c>
      <c r="F123" s="11">
        <f t="shared" si="78"/>
        <v>0</v>
      </c>
      <c r="G123" s="11">
        <f t="shared" si="78"/>
        <v>0</v>
      </c>
      <c r="H123" s="11">
        <f t="shared" si="78"/>
        <v>0</v>
      </c>
      <c r="I123" s="11">
        <f t="shared" si="78"/>
        <v>0</v>
      </c>
      <c r="J123" s="11">
        <f t="shared" si="78"/>
        <v>0</v>
      </c>
      <c r="K123" s="11">
        <f t="shared" si="78"/>
        <v>0</v>
      </c>
      <c r="L123" s="11">
        <f t="shared" si="78"/>
        <v>0</v>
      </c>
      <c r="M123" s="11">
        <f t="shared" si="78"/>
        <v>0</v>
      </c>
      <c r="N123" s="11">
        <f t="shared" si="78"/>
        <v>0</v>
      </c>
      <c r="O123" s="11">
        <f t="shared" si="78"/>
        <v>0</v>
      </c>
      <c r="P123" s="11">
        <f t="shared" si="78"/>
        <v>0</v>
      </c>
      <c r="Q123" s="11">
        <f t="shared" si="78"/>
        <v>0</v>
      </c>
      <c r="R123" s="11">
        <f t="shared" si="78"/>
        <v>0</v>
      </c>
      <c r="S123" s="11">
        <f t="shared" si="78"/>
        <v>0</v>
      </c>
      <c r="T123" s="11">
        <f t="shared" si="78"/>
        <v>0</v>
      </c>
      <c r="U123" s="11">
        <f t="shared" si="78"/>
        <v>0</v>
      </c>
      <c r="V123" s="11">
        <f t="shared" si="78"/>
        <v>0</v>
      </c>
      <c r="W123" s="11">
        <f t="shared" si="78"/>
        <v>0</v>
      </c>
      <c r="X123" s="11">
        <f t="shared" si="78"/>
        <v>0</v>
      </c>
      <c r="Y123" s="11">
        <f t="shared" si="78"/>
        <v>0</v>
      </c>
      <c r="Z123" s="11">
        <f t="shared" si="78"/>
        <v>0</v>
      </c>
      <c r="AA123" s="11">
        <f t="shared" si="78"/>
        <v>0</v>
      </c>
      <c r="AB123" s="11">
        <f t="shared" si="78"/>
        <v>0</v>
      </c>
      <c r="AC123" s="11">
        <f t="shared" si="78"/>
        <v>0</v>
      </c>
      <c r="AD123" s="11">
        <f t="shared" si="78"/>
        <v>0</v>
      </c>
      <c r="AE123" s="11">
        <f t="shared" si="78"/>
        <v>0</v>
      </c>
      <c r="AF123" s="11">
        <f t="shared" si="78"/>
        <v>0</v>
      </c>
      <c r="AG123" s="11">
        <f t="shared" si="78"/>
        <v>0</v>
      </c>
      <c r="AH123" s="11">
        <f t="shared" si="78"/>
        <v>0</v>
      </c>
      <c r="AI123" s="11">
        <f t="shared" si="78"/>
        <v>0</v>
      </c>
      <c r="AJ123" s="11">
        <f t="shared" si="78"/>
        <v>0</v>
      </c>
      <c r="AK123" s="11">
        <f t="shared" si="78"/>
        <v>0</v>
      </c>
      <c r="AL123" s="11">
        <f t="shared" si="78"/>
        <v>0</v>
      </c>
      <c r="AM123" s="11">
        <f t="shared" si="78"/>
        <v>0</v>
      </c>
      <c r="AN123" s="11">
        <f t="shared" si="78"/>
        <v>0</v>
      </c>
      <c r="AO123" s="11">
        <f t="shared" si="78"/>
        <v>0</v>
      </c>
      <c r="AP123" s="11">
        <f t="shared" si="78"/>
        <v>0</v>
      </c>
    </row>
    <row r="124" spans="1:45" hidden="1" x14ac:dyDescent="0.4">
      <c r="A124" s="13"/>
      <c r="B124" s="10"/>
      <c r="C124" s="10" t="s">
        <v>2</v>
      </c>
      <c r="D124" s="11">
        <f>SUMPRODUCT(($C$138:$C$236=$C$124)*D$138:D$236)</f>
        <v>0</v>
      </c>
      <c r="E124" s="11">
        <f t="shared" ref="E124:AP124" si="79">SUMPRODUCT(($C$138:$C$236=$C$124)*E$138:E$236)</f>
        <v>0</v>
      </c>
      <c r="F124" s="11">
        <f t="shared" si="79"/>
        <v>0</v>
      </c>
      <c r="G124" s="11">
        <f t="shared" si="79"/>
        <v>0</v>
      </c>
      <c r="H124" s="11">
        <f t="shared" si="79"/>
        <v>0</v>
      </c>
      <c r="I124" s="11">
        <f t="shared" si="79"/>
        <v>0</v>
      </c>
      <c r="J124" s="11">
        <f t="shared" si="79"/>
        <v>0</v>
      </c>
      <c r="K124" s="11">
        <f t="shared" si="79"/>
        <v>0</v>
      </c>
      <c r="L124" s="11">
        <f t="shared" si="79"/>
        <v>0</v>
      </c>
      <c r="M124" s="11">
        <f t="shared" si="79"/>
        <v>0</v>
      </c>
      <c r="N124" s="11">
        <f t="shared" si="79"/>
        <v>0</v>
      </c>
      <c r="O124" s="11">
        <f t="shared" si="79"/>
        <v>0</v>
      </c>
      <c r="P124" s="11">
        <f t="shared" si="79"/>
        <v>0</v>
      </c>
      <c r="Q124" s="11">
        <f t="shared" si="79"/>
        <v>0</v>
      </c>
      <c r="R124" s="11">
        <f t="shared" si="79"/>
        <v>0</v>
      </c>
      <c r="S124" s="11">
        <f t="shared" si="79"/>
        <v>0</v>
      </c>
      <c r="T124" s="11">
        <f t="shared" si="79"/>
        <v>0</v>
      </c>
      <c r="U124" s="11">
        <f t="shared" si="79"/>
        <v>0</v>
      </c>
      <c r="V124" s="11">
        <f t="shared" si="79"/>
        <v>0</v>
      </c>
      <c r="W124" s="11">
        <f t="shared" si="79"/>
        <v>0</v>
      </c>
      <c r="X124" s="11">
        <f t="shared" si="79"/>
        <v>0</v>
      </c>
      <c r="Y124" s="11">
        <f t="shared" si="79"/>
        <v>0</v>
      </c>
      <c r="Z124" s="11">
        <f t="shared" si="79"/>
        <v>0</v>
      </c>
      <c r="AA124" s="11">
        <f t="shared" si="79"/>
        <v>0</v>
      </c>
      <c r="AB124" s="11">
        <f t="shared" si="79"/>
        <v>0</v>
      </c>
      <c r="AC124" s="11">
        <f t="shared" si="79"/>
        <v>0</v>
      </c>
      <c r="AD124" s="11">
        <f t="shared" si="79"/>
        <v>0</v>
      </c>
      <c r="AE124" s="11">
        <f t="shared" si="79"/>
        <v>0</v>
      </c>
      <c r="AF124" s="11">
        <f t="shared" si="79"/>
        <v>0</v>
      </c>
      <c r="AG124" s="11">
        <f t="shared" si="79"/>
        <v>0</v>
      </c>
      <c r="AH124" s="11">
        <f t="shared" si="79"/>
        <v>0</v>
      </c>
      <c r="AI124" s="11">
        <f t="shared" si="79"/>
        <v>0</v>
      </c>
      <c r="AJ124" s="11">
        <f t="shared" si="79"/>
        <v>0</v>
      </c>
      <c r="AK124" s="11">
        <f t="shared" si="79"/>
        <v>0</v>
      </c>
      <c r="AL124" s="11">
        <f t="shared" si="79"/>
        <v>0</v>
      </c>
      <c r="AM124" s="11">
        <f t="shared" si="79"/>
        <v>0</v>
      </c>
      <c r="AN124" s="11">
        <f t="shared" si="79"/>
        <v>0</v>
      </c>
      <c r="AO124" s="11">
        <f t="shared" si="79"/>
        <v>0</v>
      </c>
      <c r="AP124" s="11">
        <f t="shared" si="79"/>
        <v>0</v>
      </c>
    </row>
    <row r="125" spans="1:45" hidden="1" x14ac:dyDescent="0.4">
      <c r="A125" s="13"/>
      <c r="B125" s="10"/>
      <c r="C125" s="10" t="s">
        <v>73</v>
      </c>
      <c r="D125" s="11">
        <f t="shared" ref="D125" si="80">D$236</f>
        <v>0</v>
      </c>
      <c r="E125" s="11">
        <f t="shared" ref="E125:F125" si="81">E$236</f>
        <v>0</v>
      </c>
      <c r="F125" s="11">
        <f t="shared" si="81"/>
        <v>0</v>
      </c>
      <c r="G125" s="11">
        <f>G$236</f>
        <v>0</v>
      </c>
      <c r="H125" s="11">
        <f t="shared" ref="H125:AP125" si="82">H$236</f>
        <v>0</v>
      </c>
      <c r="I125" s="11">
        <f t="shared" si="82"/>
        <v>0</v>
      </c>
      <c r="J125" s="11">
        <f t="shared" si="82"/>
        <v>0</v>
      </c>
      <c r="K125" s="11">
        <f t="shared" si="82"/>
        <v>0</v>
      </c>
      <c r="L125" s="11">
        <f t="shared" si="82"/>
        <v>0</v>
      </c>
      <c r="M125" s="11">
        <f t="shared" si="82"/>
        <v>0</v>
      </c>
      <c r="N125" s="11">
        <f t="shared" si="82"/>
        <v>0</v>
      </c>
      <c r="O125" s="11">
        <f t="shared" si="82"/>
        <v>0</v>
      </c>
      <c r="P125" s="11">
        <f t="shared" si="82"/>
        <v>0</v>
      </c>
      <c r="Q125" s="11">
        <f t="shared" si="82"/>
        <v>0</v>
      </c>
      <c r="R125" s="11">
        <f t="shared" si="82"/>
        <v>0</v>
      </c>
      <c r="S125" s="11">
        <f t="shared" si="82"/>
        <v>0</v>
      </c>
      <c r="T125" s="11">
        <f t="shared" si="82"/>
        <v>0</v>
      </c>
      <c r="U125" s="11">
        <f t="shared" si="82"/>
        <v>0</v>
      </c>
      <c r="V125" s="11">
        <f t="shared" si="82"/>
        <v>0</v>
      </c>
      <c r="W125" s="11">
        <f t="shared" si="82"/>
        <v>0</v>
      </c>
      <c r="X125" s="11">
        <f t="shared" si="82"/>
        <v>0</v>
      </c>
      <c r="Y125" s="11">
        <f t="shared" si="82"/>
        <v>0</v>
      </c>
      <c r="Z125" s="11">
        <f t="shared" si="82"/>
        <v>0</v>
      </c>
      <c r="AA125" s="11">
        <f t="shared" si="82"/>
        <v>0</v>
      </c>
      <c r="AB125" s="11">
        <f t="shared" si="82"/>
        <v>0</v>
      </c>
      <c r="AC125" s="11">
        <f t="shared" si="82"/>
        <v>0</v>
      </c>
      <c r="AD125" s="11">
        <f t="shared" si="82"/>
        <v>0</v>
      </c>
      <c r="AE125" s="11">
        <f t="shared" si="82"/>
        <v>0</v>
      </c>
      <c r="AF125" s="11">
        <f t="shared" si="82"/>
        <v>0</v>
      </c>
      <c r="AG125" s="11">
        <f t="shared" si="82"/>
        <v>0</v>
      </c>
      <c r="AH125" s="11">
        <f t="shared" si="82"/>
        <v>0</v>
      </c>
      <c r="AI125" s="11">
        <f t="shared" si="82"/>
        <v>0</v>
      </c>
      <c r="AJ125" s="11">
        <f t="shared" si="82"/>
        <v>0</v>
      </c>
      <c r="AK125" s="11">
        <f t="shared" si="82"/>
        <v>0</v>
      </c>
      <c r="AL125" s="11">
        <f t="shared" si="82"/>
        <v>0</v>
      </c>
      <c r="AM125" s="11">
        <f t="shared" si="82"/>
        <v>0</v>
      </c>
      <c r="AN125" s="11">
        <f t="shared" si="82"/>
        <v>0</v>
      </c>
      <c r="AO125" s="11">
        <f t="shared" si="82"/>
        <v>0</v>
      </c>
      <c r="AP125" s="11">
        <f t="shared" si="82"/>
        <v>0</v>
      </c>
    </row>
    <row r="126" spans="1:45" hidden="1" x14ac:dyDescent="0.4">
      <c r="A126" s="13"/>
      <c r="B126" s="10"/>
      <c r="C126" s="10" t="s">
        <v>84</v>
      </c>
      <c r="D126" s="11">
        <f>Hypotheses!H2</f>
        <v>0</v>
      </c>
      <c r="E126" s="11">
        <f>D126*(1+Hypotheses!$C$4)</f>
        <v>0</v>
      </c>
      <c r="F126" s="11">
        <f>E126*(1+Hypotheses!$C$4)</f>
        <v>0</v>
      </c>
      <c r="G126" s="11">
        <f>F126*(1+Hypotheses!$C$4)</f>
        <v>0</v>
      </c>
      <c r="H126" s="11">
        <f>G126*(1+Hypotheses!$C$4)</f>
        <v>0</v>
      </c>
      <c r="I126" s="11">
        <f>H126*(1+Hypotheses!$C$4)</f>
        <v>0</v>
      </c>
      <c r="J126" s="11">
        <f>I126*(1+Hypotheses!$C$4)</f>
        <v>0</v>
      </c>
      <c r="K126" s="11">
        <f>J126*(1+Hypotheses!$C$4)</f>
        <v>0</v>
      </c>
      <c r="L126" s="11">
        <f>K126*(1+Hypotheses!$C$4)</f>
        <v>0</v>
      </c>
      <c r="M126" s="11">
        <f>L126*(1+Hypotheses!$C$4)</f>
        <v>0</v>
      </c>
      <c r="N126" s="11">
        <f>M126*(1+Hypotheses!$C$4)</f>
        <v>0</v>
      </c>
      <c r="O126" s="11">
        <f>N126*(1+Hypotheses!$C$4)</f>
        <v>0</v>
      </c>
      <c r="P126" s="11">
        <f>O126*(1+Hypotheses!$C$4)</f>
        <v>0</v>
      </c>
      <c r="Q126" s="11">
        <f>P126*(1+Hypotheses!$C$4)</f>
        <v>0</v>
      </c>
      <c r="R126" s="11">
        <f>Q126*(1+Hypotheses!$C$4)</f>
        <v>0</v>
      </c>
      <c r="S126" s="11">
        <f>R126*(1+Hypotheses!$C$4)</f>
        <v>0</v>
      </c>
      <c r="T126" s="11">
        <f>S126*(1+Hypotheses!$C$4)</f>
        <v>0</v>
      </c>
      <c r="U126" s="11">
        <f>T126*(1+Hypotheses!$C$4)</f>
        <v>0</v>
      </c>
      <c r="V126" s="11">
        <f>U126*(1+Hypotheses!$C$4)</f>
        <v>0</v>
      </c>
      <c r="W126" s="11">
        <f>V126*(1+Hypotheses!$C$4)</f>
        <v>0</v>
      </c>
      <c r="X126" s="11">
        <f>W126*(1+Hypotheses!$C$4)</f>
        <v>0</v>
      </c>
      <c r="Y126" s="11">
        <f>X126*(1+Hypotheses!$C$4)</f>
        <v>0</v>
      </c>
      <c r="Z126" s="11">
        <f>Y126*(1+Hypotheses!$C$4)</f>
        <v>0</v>
      </c>
      <c r="AA126" s="11">
        <f>Z126*(1+Hypotheses!$C$4)</f>
        <v>0</v>
      </c>
      <c r="AB126" s="11">
        <f>AA126*(1+Hypotheses!$C$4)</f>
        <v>0</v>
      </c>
      <c r="AC126" s="11">
        <f>AB126*(1+Hypotheses!$C$4)</f>
        <v>0</v>
      </c>
      <c r="AD126" s="11">
        <f>AC126*(1+Hypotheses!$C$4)</f>
        <v>0</v>
      </c>
      <c r="AE126" s="11">
        <f>AD126*(1+Hypotheses!$C$4)</f>
        <v>0</v>
      </c>
      <c r="AF126" s="11">
        <f>AE126*(1+Hypotheses!$C$4)</f>
        <v>0</v>
      </c>
      <c r="AG126" s="11">
        <f>AF126*(1+Hypotheses!$C$4)</f>
        <v>0</v>
      </c>
      <c r="AH126" s="11">
        <f>AG126*(1+Hypotheses!$C$4)</f>
        <v>0</v>
      </c>
      <c r="AI126" s="11">
        <f>AH126*(1+Hypotheses!$C$4)</f>
        <v>0</v>
      </c>
      <c r="AJ126" s="11">
        <f>AI126*(1+Hypotheses!$C$4)</f>
        <v>0</v>
      </c>
      <c r="AK126" s="11">
        <f>AJ126*(1+Hypotheses!$C$4)</f>
        <v>0</v>
      </c>
      <c r="AL126" s="11">
        <f>AK126*(1+Hypotheses!$C$4)</f>
        <v>0</v>
      </c>
      <c r="AM126" s="11">
        <f>AL126*(1+Hypotheses!$C$4)</f>
        <v>0</v>
      </c>
      <c r="AN126" s="11">
        <f>AM126*(1+Hypotheses!$C$4)</f>
        <v>0</v>
      </c>
      <c r="AO126" s="11">
        <f>AN126*(1+Hypotheses!$C$4)</f>
        <v>0</v>
      </c>
      <c r="AP126" s="11">
        <f>AO126*(1+Hypotheses!$C$4)</f>
        <v>0</v>
      </c>
    </row>
    <row r="127" spans="1:45" hidden="1" x14ac:dyDescent="0.4">
      <c r="A127" s="13"/>
      <c r="B127" s="10"/>
      <c r="C127" s="10" t="s">
        <v>74</v>
      </c>
      <c r="D127" s="12" t="str">
        <f t="shared" ref="D127:AP127" si="83">IF(D125+D124+D123&lt;D126,D125+D124+D123-D126,"")</f>
        <v/>
      </c>
      <c r="E127" s="12" t="str">
        <f t="shared" si="83"/>
        <v/>
      </c>
      <c r="F127" s="12" t="str">
        <f t="shared" si="83"/>
        <v/>
      </c>
      <c r="G127" s="12" t="str">
        <f t="shared" si="83"/>
        <v/>
      </c>
      <c r="H127" s="12" t="str">
        <f t="shared" si="83"/>
        <v/>
      </c>
      <c r="I127" s="12" t="str">
        <f t="shared" si="83"/>
        <v/>
      </c>
      <c r="J127" s="12" t="str">
        <f t="shared" si="83"/>
        <v/>
      </c>
      <c r="K127" s="12" t="str">
        <f t="shared" si="83"/>
        <v/>
      </c>
      <c r="L127" s="12" t="str">
        <f t="shared" si="83"/>
        <v/>
      </c>
      <c r="M127" s="12" t="str">
        <f t="shared" si="83"/>
        <v/>
      </c>
      <c r="N127" s="12" t="str">
        <f t="shared" si="83"/>
        <v/>
      </c>
      <c r="O127" s="12" t="str">
        <f t="shared" si="83"/>
        <v/>
      </c>
      <c r="P127" s="12" t="str">
        <f t="shared" si="83"/>
        <v/>
      </c>
      <c r="Q127" s="12" t="str">
        <f t="shared" si="83"/>
        <v/>
      </c>
      <c r="R127" s="12" t="str">
        <f t="shared" si="83"/>
        <v/>
      </c>
      <c r="S127" s="12" t="str">
        <f t="shared" si="83"/>
        <v/>
      </c>
      <c r="T127" s="12" t="str">
        <f t="shared" si="83"/>
        <v/>
      </c>
      <c r="U127" s="12" t="str">
        <f t="shared" si="83"/>
        <v/>
      </c>
      <c r="V127" s="12" t="str">
        <f t="shared" si="83"/>
        <v/>
      </c>
      <c r="W127" s="12" t="str">
        <f t="shared" si="83"/>
        <v/>
      </c>
      <c r="X127" s="12" t="str">
        <f t="shared" si="83"/>
        <v/>
      </c>
      <c r="Y127" s="12" t="str">
        <f t="shared" si="83"/>
        <v/>
      </c>
      <c r="Z127" s="12" t="str">
        <f t="shared" si="83"/>
        <v/>
      </c>
      <c r="AA127" s="12" t="str">
        <f t="shared" si="83"/>
        <v/>
      </c>
      <c r="AB127" s="12" t="str">
        <f t="shared" si="83"/>
        <v/>
      </c>
      <c r="AC127" s="12" t="str">
        <f t="shared" si="83"/>
        <v/>
      </c>
      <c r="AD127" s="12" t="str">
        <f t="shared" si="83"/>
        <v/>
      </c>
      <c r="AE127" s="12" t="str">
        <f t="shared" si="83"/>
        <v/>
      </c>
      <c r="AF127" s="12" t="str">
        <f t="shared" si="83"/>
        <v/>
      </c>
      <c r="AG127" s="12" t="str">
        <f t="shared" si="83"/>
        <v/>
      </c>
      <c r="AH127" s="12" t="str">
        <f t="shared" si="83"/>
        <v/>
      </c>
      <c r="AI127" s="12" t="str">
        <f t="shared" si="83"/>
        <v/>
      </c>
      <c r="AJ127" s="12" t="str">
        <f t="shared" si="83"/>
        <v/>
      </c>
      <c r="AK127" s="12" t="str">
        <f t="shared" si="83"/>
        <v/>
      </c>
      <c r="AL127" s="12" t="str">
        <f t="shared" si="83"/>
        <v/>
      </c>
      <c r="AM127" s="12" t="str">
        <f t="shared" si="83"/>
        <v/>
      </c>
      <c r="AN127" s="12" t="str">
        <f t="shared" si="83"/>
        <v/>
      </c>
      <c r="AO127" s="12" t="str">
        <f t="shared" si="83"/>
        <v/>
      </c>
      <c r="AP127" s="12" t="str">
        <f t="shared" si="83"/>
        <v/>
      </c>
    </row>
    <row r="128" spans="1:45" hidden="1" x14ac:dyDescent="0.4">
      <c r="A128" s="13"/>
      <c r="B128" s="10" t="s">
        <v>6</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R128" t="s">
        <v>38</v>
      </c>
    </row>
    <row r="129" spans="1:45" hidden="1" x14ac:dyDescent="0.4">
      <c r="A129" s="13"/>
      <c r="B129" s="10"/>
      <c r="C129" s="10" t="s">
        <v>1</v>
      </c>
      <c r="D129" s="11">
        <f>D123</f>
        <v>0</v>
      </c>
      <c r="E129" s="11">
        <f>D129+E123</f>
        <v>0</v>
      </c>
      <c r="F129" s="11">
        <f t="shared" ref="F129:AP129" si="84">E129+F123</f>
        <v>0</v>
      </c>
      <c r="G129" s="11">
        <f t="shared" si="84"/>
        <v>0</v>
      </c>
      <c r="H129" s="11">
        <f t="shared" si="84"/>
        <v>0</v>
      </c>
      <c r="I129" s="11">
        <f t="shared" si="84"/>
        <v>0</v>
      </c>
      <c r="J129" s="11">
        <f t="shared" si="84"/>
        <v>0</v>
      </c>
      <c r="K129" s="11">
        <f t="shared" si="84"/>
        <v>0</v>
      </c>
      <c r="L129" s="11">
        <f t="shared" si="84"/>
        <v>0</v>
      </c>
      <c r="M129" s="11">
        <f t="shared" si="84"/>
        <v>0</v>
      </c>
      <c r="N129" s="11">
        <f t="shared" si="84"/>
        <v>0</v>
      </c>
      <c r="O129" s="11">
        <f t="shared" si="84"/>
        <v>0</v>
      </c>
      <c r="P129" s="11">
        <f t="shared" si="84"/>
        <v>0</v>
      </c>
      <c r="Q129" s="11">
        <f t="shared" si="84"/>
        <v>0</v>
      </c>
      <c r="R129" s="11">
        <f t="shared" si="84"/>
        <v>0</v>
      </c>
      <c r="S129" s="11">
        <f t="shared" si="84"/>
        <v>0</v>
      </c>
      <c r="T129" s="11">
        <f t="shared" si="84"/>
        <v>0</v>
      </c>
      <c r="U129" s="11">
        <f t="shared" si="84"/>
        <v>0</v>
      </c>
      <c r="V129" s="11">
        <f t="shared" si="84"/>
        <v>0</v>
      </c>
      <c r="W129" s="11">
        <f t="shared" si="84"/>
        <v>0</v>
      </c>
      <c r="X129" s="11">
        <f t="shared" si="84"/>
        <v>0</v>
      </c>
      <c r="Y129" s="11">
        <f t="shared" si="84"/>
        <v>0</v>
      </c>
      <c r="Z129" s="11">
        <f t="shared" si="84"/>
        <v>0</v>
      </c>
      <c r="AA129" s="11">
        <f t="shared" si="84"/>
        <v>0</v>
      </c>
      <c r="AB129" s="11">
        <f t="shared" si="84"/>
        <v>0</v>
      </c>
      <c r="AC129" s="11">
        <f t="shared" si="84"/>
        <v>0</v>
      </c>
      <c r="AD129" s="11">
        <f t="shared" si="84"/>
        <v>0</v>
      </c>
      <c r="AE129" s="11">
        <f t="shared" si="84"/>
        <v>0</v>
      </c>
      <c r="AF129" s="11">
        <f t="shared" si="84"/>
        <v>0</v>
      </c>
      <c r="AG129" s="11">
        <f t="shared" si="84"/>
        <v>0</v>
      </c>
      <c r="AH129" s="11">
        <f t="shared" si="84"/>
        <v>0</v>
      </c>
      <c r="AI129" s="11">
        <f t="shared" si="84"/>
        <v>0</v>
      </c>
      <c r="AJ129" s="11">
        <f t="shared" si="84"/>
        <v>0</v>
      </c>
      <c r="AK129" s="11">
        <f t="shared" si="84"/>
        <v>0</v>
      </c>
      <c r="AL129" s="11">
        <f t="shared" si="84"/>
        <v>0</v>
      </c>
      <c r="AM129" s="11">
        <f t="shared" si="84"/>
        <v>0</v>
      </c>
      <c r="AN129" s="11">
        <f t="shared" si="84"/>
        <v>0</v>
      </c>
      <c r="AO129" s="11">
        <f t="shared" si="84"/>
        <v>0</v>
      </c>
      <c r="AP129" s="11">
        <f t="shared" si="84"/>
        <v>0</v>
      </c>
      <c r="AR129" s="16">
        <f>AP129-AP113</f>
        <v>0</v>
      </c>
    </row>
    <row r="130" spans="1:45" hidden="1" x14ac:dyDescent="0.4">
      <c r="A130" s="13"/>
      <c r="B130" s="10"/>
      <c r="C130" s="10" t="s">
        <v>2</v>
      </c>
      <c r="D130" s="11">
        <f>D124</f>
        <v>0</v>
      </c>
      <c r="E130" s="11">
        <f>D130+E124</f>
        <v>0</v>
      </c>
      <c r="F130" s="11">
        <f t="shared" ref="F130:AP130" si="85">E130+F124</f>
        <v>0</v>
      </c>
      <c r="G130" s="11">
        <f t="shared" si="85"/>
        <v>0</v>
      </c>
      <c r="H130" s="11">
        <f t="shared" si="85"/>
        <v>0</v>
      </c>
      <c r="I130" s="11">
        <f t="shared" si="85"/>
        <v>0</v>
      </c>
      <c r="J130" s="11">
        <f t="shared" si="85"/>
        <v>0</v>
      </c>
      <c r="K130" s="11">
        <f t="shared" si="85"/>
        <v>0</v>
      </c>
      <c r="L130" s="11">
        <f t="shared" si="85"/>
        <v>0</v>
      </c>
      <c r="M130" s="11">
        <f t="shared" si="85"/>
        <v>0</v>
      </c>
      <c r="N130" s="11">
        <f t="shared" si="85"/>
        <v>0</v>
      </c>
      <c r="O130" s="11">
        <f t="shared" si="85"/>
        <v>0</v>
      </c>
      <c r="P130" s="11">
        <f t="shared" si="85"/>
        <v>0</v>
      </c>
      <c r="Q130" s="11">
        <f t="shared" si="85"/>
        <v>0</v>
      </c>
      <c r="R130" s="11">
        <f t="shared" si="85"/>
        <v>0</v>
      </c>
      <c r="S130" s="11">
        <f t="shared" si="85"/>
        <v>0</v>
      </c>
      <c r="T130" s="11">
        <f t="shared" si="85"/>
        <v>0</v>
      </c>
      <c r="U130" s="11">
        <f t="shared" si="85"/>
        <v>0</v>
      </c>
      <c r="V130" s="11">
        <f t="shared" si="85"/>
        <v>0</v>
      </c>
      <c r="W130" s="11">
        <f t="shared" si="85"/>
        <v>0</v>
      </c>
      <c r="X130" s="11">
        <f t="shared" si="85"/>
        <v>0</v>
      </c>
      <c r="Y130" s="11">
        <f t="shared" si="85"/>
        <v>0</v>
      </c>
      <c r="Z130" s="11">
        <f t="shared" si="85"/>
        <v>0</v>
      </c>
      <c r="AA130" s="11">
        <f t="shared" si="85"/>
        <v>0</v>
      </c>
      <c r="AB130" s="11">
        <f t="shared" si="85"/>
        <v>0</v>
      </c>
      <c r="AC130" s="11">
        <f t="shared" si="85"/>
        <v>0</v>
      </c>
      <c r="AD130" s="11">
        <f t="shared" si="85"/>
        <v>0</v>
      </c>
      <c r="AE130" s="11">
        <f t="shared" si="85"/>
        <v>0</v>
      </c>
      <c r="AF130" s="11">
        <f t="shared" si="85"/>
        <v>0</v>
      </c>
      <c r="AG130" s="11">
        <f t="shared" si="85"/>
        <v>0</v>
      </c>
      <c r="AH130" s="11">
        <f t="shared" si="85"/>
        <v>0</v>
      </c>
      <c r="AI130" s="11">
        <f t="shared" si="85"/>
        <v>0</v>
      </c>
      <c r="AJ130" s="11">
        <f t="shared" si="85"/>
        <v>0</v>
      </c>
      <c r="AK130" s="11">
        <f t="shared" si="85"/>
        <v>0</v>
      </c>
      <c r="AL130" s="11">
        <f t="shared" si="85"/>
        <v>0</v>
      </c>
      <c r="AM130" s="11">
        <f t="shared" si="85"/>
        <v>0</v>
      </c>
      <c r="AN130" s="11">
        <f t="shared" si="85"/>
        <v>0</v>
      </c>
      <c r="AO130" s="11">
        <f t="shared" si="85"/>
        <v>0</v>
      </c>
      <c r="AP130" s="11">
        <f t="shared" si="85"/>
        <v>0</v>
      </c>
      <c r="AR130" s="16">
        <f t="shared" ref="AR130:AR131" si="86">AP130-AP114</f>
        <v>0</v>
      </c>
    </row>
    <row r="131" spans="1:45" hidden="1" x14ac:dyDescent="0.4">
      <c r="A131" s="13"/>
      <c r="B131" s="10"/>
      <c r="C131" s="10" t="s">
        <v>72</v>
      </c>
      <c r="D131" s="11">
        <f>D125</f>
        <v>0</v>
      </c>
      <c r="E131" s="11">
        <f>D131+E125</f>
        <v>0</v>
      </c>
      <c r="F131" s="11">
        <f t="shared" ref="F131:AP131" si="87">E131+F125</f>
        <v>0</v>
      </c>
      <c r="G131" s="11">
        <f t="shared" si="87"/>
        <v>0</v>
      </c>
      <c r="H131" s="11">
        <f t="shared" si="87"/>
        <v>0</v>
      </c>
      <c r="I131" s="11">
        <f t="shared" si="87"/>
        <v>0</v>
      </c>
      <c r="J131" s="11">
        <f t="shared" si="87"/>
        <v>0</v>
      </c>
      <c r="K131" s="11">
        <f t="shared" si="87"/>
        <v>0</v>
      </c>
      <c r="L131" s="11">
        <f t="shared" si="87"/>
        <v>0</v>
      </c>
      <c r="M131" s="11">
        <f t="shared" si="87"/>
        <v>0</v>
      </c>
      <c r="N131" s="11">
        <f t="shared" si="87"/>
        <v>0</v>
      </c>
      <c r="O131" s="11">
        <f t="shared" si="87"/>
        <v>0</v>
      </c>
      <c r="P131" s="11">
        <f t="shared" si="87"/>
        <v>0</v>
      </c>
      <c r="Q131" s="11">
        <f t="shared" si="87"/>
        <v>0</v>
      </c>
      <c r="R131" s="11">
        <f t="shared" si="87"/>
        <v>0</v>
      </c>
      <c r="S131" s="11">
        <f t="shared" si="87"/>
        <v>0</v>
      </c>
      <c r="T131" s="11">
        <f t="shared" si="87"/>
        <v>0</v>
      </c>
      <c r="U131" s="11">
        <f t="shared" si="87"/>
        <v>0</v>
      </c>
      <c r="V131" s="11">
        <f t="shared" si="87"/>
        <v>0</v>
      </c>
      <c r="W131" s="11">
        <f t="shared" si="87"/>
        <v>0</v>
      </c>
      <c r="X131" s="11">
        <f t="shared" si="87"/>
        <v>0</v>
      </c>
      <c r="Y131" s="11">
        <f t="shared" si="87"/>
        <v>0</v>
      </c>
      <c r="Z131" s="11">
        <f t="shared" si="87"/>
        <v>0</v>
      </c>
      <c r="AA131" s="11">
        <f t="shared" si="87"/>
        <v>0</v>
      </c>
      <c r="AB131" s="11">
        <f t="shared" si="87"/>
        <v>0</v>
      </c>
      <c r="AC131" s="11">
        <f t="shared" si="87"/>
        <v>0</v>
      </c>
      <c r="AD131" s="11">
        <f t="shared" si="87"/>
        <v>0</v>
      </c>
      <c r="AE131" s="11">
        <f t="shared" si="87"/>
        <v>0</v>
      </c>
      <c r="AF131" s="11">
        <f t="shared" si="87"/>
        <v>0</v>
      </c>
      <c r="AG131" s="11">
        <f t="shared" si="87"/>
        <v>0</v>
      </c>
      <c r="AH131" s="11">
        <f t="shared" si="87"/>
        <v>0</v>
      </c>
      <c r="AI131" s="11">
        <f t="shared" si="87"/>
        <v>0</v>
      </c>
      <c r="AJ131" s="11">
        <f t="shared" si="87"/>
        <v>0</v>
      </c>
      <c r="AK131" s="11">
        <f t="shared" si="87"/>
        <v>0</v>
      </c>
      <c r="AL131" s="11">
        <f t="shared" si="87"/>
        <v>0</v>
      </c>
      <c r="AM131" s="11">
        <f t="shared" si="87"/>
        <v>0</v>
      </c>
      <c r="AN131" s="11">
        <f t="shared" si="87"/>
        <v>0</v>
      </c>
      <c r="AO131" s="11">
        <f t="shared" si="87"/>
        <v>0</v>
      </c>
      <c r="AP131" s="11">
        <f t="shared" si="87"/>
        <v>0</v>
      </c>
      <c r="AR131" s="16">
        <f t="shared" si="86"/>
        <v>0</v>
      </c>
    </row>
    <row r="132" spans="1:45" hidden="1" x14ac:dyDescent="0.4">
      <c r="A132" s="13"/>
      <c r="B132" s="10"/>
      <c r="C132" s="10" t="s">
        <v>84</v>
      </c>
      <c r="D132" s="11">
        <f>D126</f>
        <v>0</v>
      </c>
      <c r="E132" s="11">
        <f>D132+E126</f>
        <v>0</v>
      </c>
      <c r="F132" s="11">
        <f t="shared" ref="F132:AP132" si="88">E132+F126</f>
        <v>0</v>
      </c>
      <c r="G132" s="11">
        <f t="shared" si="88"/>
        <v>0</v>
      </c>
      <c r="H132" s="11">
        <f t="shared" si="88"/>
        <v>0</v>
      </c>
      <c r="I132" s="11">
        <f t="shared" si="88"/>
        <v>0</v>
      </c>
      <c r="J132" s="11">
        <f t="shared" si="88"/>
        <v>0</v>
      </c>
      <c r="K132" s="11">
        <f t="shared" si="88"/>
        <v>0</v>
      </c>
      <c r="L132" s="11">
        <f t="shared" si="88"/>
        <v>0</v>
      </c>
      <c r="M132" s="11">
        <f t="shared" si="88"/>
        <v>0</v>
      </c>
      <c r="N132" s="11">
        <f t="shared" si="88"/>
        <v>0</v>
      </c>
      <c r="O132" s="11">
        <f t="shared" si="88"/>
        <v>0</v>
      </c>
      <c r="P132" s="11">
        <f t="shared" si="88"/>
        <v>0</v>
      </c>
      <c r="Q132" s="11">
        <f t="shared" si="88"/>
        <v>0</v>
      </c>
      <c r="R132" s="11">
        <f t="shared" si="88"/>
        <v>0</v>
      </c>
      <c r="S132" s="11">
        <f t="shared" si="88"/>
        <v>0</v>
      </c>
      <c r="T132" s="11">
        <f t="shared" si="88"/>
        <v>0</v>
      </c>
      <c r="U132" s="11">
        <f t="shared" si="88"/>
        <v>0</v>
      </c>
      <c r="V132" s="11">
        <f t="shared" si="88"/>
        <v>0</v>
      </c>
      <c r="W132" s="11">
        <f t="shared" si="88"/>
        <v>0</v>
      </c>
      <c r="X132" s="11">
        <f t="shared" si="88"/>
        <v>0</v>
      </c>
      <c r="Y132" s="11">
        <f t="shared" si="88"/>
        <v>0</v>
      </c>
      <c r="Z132" s="11">
        <f t="shared" si="88"/>
        <v>0</v>
      </c>
      <c r="AA132" s="11">
        <f t="shared" si="88"/>
        <v>0</v>
      </c>
      <c r="AB132" s="11">
        <f t="shared" si="88"/>
        <v>0</v>
      </c>
      <c r="AC132" s="11">
        <f t="shared" si="88"/>
        <v>0</v>
      </c>
      <c r="AD132" s="11">
        <f t="shared" si="88"/>
        <v>0</v>
      </c>
      <c r="AE132" s="11">
        <f t="shared" si="88"/>
        <v>0</v>
      </c>
      <c r="AF132" s="11">
        <f t="shared" si="88"/>
        <v>0</v>
      </c>
      <c r="AG132" s="11">
        <f t="shared" si="88"/>
        <v>0</v>
      </c>
      <c r="AH132" s="11">
        <f t="shared" si="88"/>
        <v>0</v>
      </c>
      <c r="AI132" s="11">
        <f t="shared" si="88"/>
        <v>0</v>
      </c>
      <c r="AJ132" s="11">
        <f t="shared" si="88"/>
        <v>0</v>
      </c>
      <c r="AK132" s="11">
        <f t="shared" si="88"/>
        <v>0</v>
      </c>
      <c r="AL132" s="11">
        <f t="shared" si="88"/>
        <v>0</v>
      </c>
      <c r="AM132" s="11">
        <f t="shared" si="88"/>
        <v>0</v>
      </c>
      <c r="AN132" s="11">
        <f t="shared" si="88"/>
        <v>0</v>
      </c>
      <c r="AO132" s="11">
        <f t="shared" si="88"/>
        <v>0</v>
      </c>
      <c r="AP132" s="11">
        <f t="shared" si="88"/>
        <v>0</v>
      </c>
      <c r="AR132" s="16">
        <f>SUM(AR129:AR131)</f>
        <v>0</v>
      </c>
    </row>
    <row r="133" spans="1:45" hidden="1" x14ac:dyDescent="0.4">
      <c r="A133" s="13"/>
      <c r="B133" s="10"/>
      <c r="C133" s="10" t="s">
        <v>74</v>
      </c>
      <c r="D133" s="12"/>
      <c r="E133" s="12" t="str">
        <f>IF(E131+E130+E129&lt;E132,E131+E130+E129-E132,"")</f>
        <v/>
      </c>
      <c r="F133" s="12" t="str">
        <f t="shared" ref="F133:AP133" si="89">IF(F131+F130+F129&lt;F132,F131+F130+F129-F132,"")</f>
        <v/>
      </c>
      <c r="G133" s="12" t="str">
        <f t="shared" si="89"/>
        <v/>
      </c>
      <c r="H133" s="12" t="str">
        <f t="shared" si="89"/>
        <v/>
      </c>
      <c r="I133" s="12" t="str">
        <f t="shared" si="89"/>
        <v/>
      </c>
      <c r="J133" s="12" t="str">
        <f t="shared" si="89"/>
        <v/>
      </c>
      <c r="K133" s="12" t="str">
        <f t="shared" si="89"/>
        <v/>
      </c>
      <c r="L133" s="12" t="str">
        <f t="shared" si="89"/>
        <v/>
      </c>
      <c r="M133" s="12" t="str">
        <f t="shared" si="89"/>
        <v/>
      </c>
      <c r="N133" s="12" t="str">
        <f t="shared" si="89"/>
        <v/>
      </c>
      <c r="O133" s="12" t="str">
        <f t="shared" si="89"/>
        <v/>
      </c>
      <c r="P133" s="12" t="str">
        <f t="shared" si="89"/>
        <v/>
      </c>
      <c r="Q133" s="12" t="str">
        <f t="shared" si="89"/>
        <v/>
      </c>
      <c r="R133" s="12" t="str">
        <f t="shared" si="89"/>
        <v/>
      </c>
      <c r="S133" s="12" t="str">
        <f t="shared" si="89"/>
        <v/>
      </c>
      <c r="T133" s="12" t="str">
        <f t="shared" si="89"/>
        <v/>
      </c>
      <c r="U133" s="12" t="str">
        <f t="shared" si="89"/>
        <v/>
      </c>
      <c r="V133" s="12" t="str">
        <f t="shared" si="89"/>
        <v/>
      </c>
      <c r="W133" s="12" t="str">
        <f t="shared" si="89"/>
        <v/>
      </c>
      <c r="X133" s="12" t="str">
        <f t="shared" si="89"/>
        <v/>
      </c>
      <c r="Y133" s="12" t="str">
        <f t="shared" si="89"/>
        <v/>
      </c>
      <c r="Z133" s="12" t="str">
        <f t="shared" si="89"/>
        <v/>
      </c>
      <c r="AA133" s="12" t="str">
        <f t="shared" si="89"/>
        <v/>
      </c>
      <c r="AB133" s="12" t="str">
        <f t="shared" si="89"/>
        <v/>
      </c>
      <c r="AC133" s="12" t="str">
        <f t="shared" si="89"/>
        <v/>
      </c>
      <c r="AD133" s="12" t="str">
        <f t="shared" si="89"/>
        <v/>
      </c>
      <c r="AE133" s="12" t="str">
        <f t="shared" si="89"/>
        <v/>
      </c>
      <c r="AF133" s="12" t="str">
        <f t="shared" si="89"/>
        <v/>
      </c>
      <c r="AG133" s="12" t="str">
        <f t="shared" si="89"/>
        <v/>
      </c>
      <c r="AH133" s="12" t="str">
        <f t="shared" si="89"/>
        <v/>
      </c>
      <c r="AI133" s="12" t="str">
        <f t="shared" si="89"/>
        <v/>
      </c>
      <c r="AJ133" s="12" t="str">
        <f t="shared" si="89"/>
        <v/>
      </c>
      <c r="AK133" s="12" t="str">
        <f t="shared" si="89"/>
        <v/>
      </c>
      <c r="AL133" s="12" t="str">
        <f t="shared" si="89"/>
        <v/>
      </c>
      <c r="AM133" s="12" t="str">
        <f t="shared" si="89"/>
        <v/>
      </c>
      <c r="AN133" s="12" t="str">
        <f t="shared" si="89"/>
        <v/>
      </c>
      <c r="AO133" s="12" t="str">
        <f t="shared" si="89"/>
        <v/>
      </c>
      <c r="AP133" s="12" t="str">
        <f t="shared" si="89"/>
        <v/>
      </c>
      <c r="AR133" s="6"/>
    </row>
    <row r="134" spans="1:45" hidden="1" x14ac:dyDescent="0.4">
      <c r="A134" s="9"/>
      <c r="AR134" t="s">
        <v>39</v>
      </c>
    </row>
    <row r="135" spans="1:45" hidden="1" x14ac:dyDescent="0.4">
      <c r="A135" s="9"/>
      <c r="D135" s="6"/>
      <c r="E135" s="6">
        <f>E123+E124</f>
        <v>0</v>
      </c>
      <c r="F135" s="6">
        <f t="shared" ref="F135:AP135" si="90">F123+F124</f>
        <v>0</v>
      </c>
      <c r="G135" s="6">
        <f t="shared" si="90"/>
        <v>0</v>
      </c>
      <c r="H135" s="6">
        <f t="shared" si="90"/>
        <v>0</v>
      </c>
      <c r="I135" s="6">
        <f t="shared" si="90"/>
        <v>0</v>
      </c>
      <c r="J135" s="6">
        <f t="shared" si="90"/>
        <v>0</v>
      </c>
      <c r="K135" s="6">
        <f t="shared" si="90"/>
        <v>0</v>
      </c>
      <c r="L135" s="6">
        <f t="shared" si="90"/>
        <v>0</v>
      </c>
      <c r="M135" s="6">
        <f t="shared" si="90"/>
        <v>0</v>
      </c>
      <c r="N135" s="6">
        <f t="shared" si="90"/>
        <v>0</v>
      </c>
      <c r="O135" s="6">
        <f t="shared" si="90"/>
        <v>0</v>
      </c>
      <c r="P135" s="6">
        <f t="shared" si="90"/>
        <v>0</v>
      </c>
      <c r="Q135" s="6">
        <f t="shared" si="90"/>
        <v>0</v>
      </c>
      <c r="R135" s="6">
        <f t="shared" si="90"/>
        <v>0</v>
      </c>
      <c r="S135" s="6">
        <f t="shared" si="90"/>
        <v>0</v>
      </c>
      <c r="T135" s="6">
        <f t="shared" si="90"/>
        <v>0</v>
      </c>
      <c r="U135" s="6">
        <f t="shared" si="90"/>
        <v>0</v>
      </c>
      <c r="V135" s="6">
        <f t="shared" si="90"/>
        <v>0</v>
      </c>
      <c r="W135" s="6">
        <f t="shared" si="90"/>
        <v>0</v>
      </c>
      <c r="X135" s="6">
        <f t="shared" si="90"/>
        <v>0</v>
      </c>
      <c r="Y135" s="6">
        <f t="shared" si="90"/>
        <v>0</v>
      </c>
      <c r="Z135" s="6">
        <f t="shared" si="90"/>
        <v>0</v>
      </c>
      <c r="AA135" s="6">
        <f t="shared" si="90"/>
        <v>0</v>
      </c>
      <c r="AB135" s="6">
        <f t="shared" si="90"/>
        <v>0</v>
      </c>
      <c r="AC135" s="6">
        <f t="shared" si="90"/>
        <v>0</v>
      </c>
      <c r="AD135" s="6">
        <f t="shared" si="90"/>
        <v>0</v>
      </c>
      <c r="AE135" s="6">
        <f t="shared" si="90"/>
        <v>0</v>
      </c>
      <c r="AF135" s="6">
        <f t="shared" si="90"/>
        <v>0</v>
      </c>
      <c r="AG135" s="6">
        <f t="shared" si="90"/>
        <v>0</v>
      </c>
      <c r="AH135" s="6">
        <f t="shared" si="90"/>
        <v>0</v>
      </c>
      <c r="AI135" s="6">
        <f t="shared" si="90"/>
        <v>0</v>
      </c>
      <c r="AJ135" s="6">
        <f t="shared" si="90"/>
        <v>0</v>
      </c>
      <c r="AK135" s="6">
        <f t="shared" si="90"/>
        <v>0</v>
      </c>
      <c r="AL135" s="6">
        <f t="shared" si="90"/>
        <v>0</v>
      </c>
      <c r="AM135" s="6">
        <f t="shared" si="90"/>
        <v>0</v>
      </c>
      <c r="AN135" s="6">
        <f t="shared" si="90"/>
        <v>0</v>
      </c>
      <c r="AO135" s="6">
        <f t="shared" si="90"/>
        <v>0</v>
      </c>
      <c r="AP135" s="6">
        <f t="shared" si="90"/>
        <v>0</v>
      </c>
      <c r="AR135" s="6">
        <f>AVERAGE(D135:AP135)</f>
        <v>0</v>
      </c>
      <c r="AS135" s="6"/>
    </row>
    <row r="136" spans="1:45" hidden="1" x14ac:dyDescent="0.4">
      <c r="A136" s="9"/>
    </row>
    <row r="137" spans="1:45" hidden="1" x14ac:dyDescent="0.4">
      <c r="A137" t="s">
        <v>37</v>
      </c>
      <c r="D137">
        <v>1</v>
      </c>
      <c r="E137">
        <v>2</v>
      </c>
      <c r="F137">
        <v>3</v>
      </c>
      <c r="G137">
        <v>4</v>
      </c>
      <c r="H137">
        <v>5</v>
      </c>
      <c r="I137">
        <v>6</v>
      </c>
      <c r="J137">
        <v>7</v>
      </c>
      <c r="K137">
        <v>8</v>
      </c>
      <c r="L137">
        <v>9</v>
      </c>
      <c r="M137">
        <v>10</v>
      </c>
      <c r="N137">
        <v>11</v>
      </c>
      <c r="O137">
        <v>12</v>
      </c>
      <c r="P137">
        <v>13</v>
      </c>
      <c r="Q137">
        <v>14</v>
      </c>
      <c r="R137">
        <v>15</v>
      </c>
      <c r="S137">
        <v>16</v>
      </c>
      <c r="T137">
        <v>17</v>
      </c>
      <c r="U137">
        <v>18</v>
      </c>
      <c r="V137">
        <v>19</v>
      </c>
      <c r="W137">
        <v>20</v>
      </c>
    </row>
    <row r="138" spans="1:45" hidden="1" x14ac:dyDescent="0.4">
      <c r="B138" t="s">
        <v>7</v>
      </c>
      <c r="C138" t="s">
        <v>1</v>
      </c>
      <c r="D138" s="6">
        <f>IF($C$7&gt;=D137,-PPMT(Hypotheses!$D$20,D137,Hypotheses!$C$7,Hypotheses!$D$45),0)</f>
        <v>0</v>
      </c>
      <c r="E138" s="6">
        <f>IF($C$7&gt;=E137,-PPMT(Hypotheses!$D$20,E137,Hypotheses!$C$7,Hypotheses!$D$45),0)</f>
        <v>0</v>
      </c>
      <c r="F138" s="6">
        <f>IF($C$7&gt;=F137,-PPMT(Hypotheses!$D$20,F137,Hypotheses!$C$7,Hypotheses!$D$45),0)</f>
        <v>0</v>
      </c>
      <c r="G138" s="6">
        <f>IF($C$7&gt;=G137,-PPMT(Hypotheses!$D$20,G137,Hypotheses!$C$7,Hypotheses!$D$45),0)</f>
        <v>0</v>
      </c>
      <c r="H138" s="6">
        <f>IF($C$7&gt;=H137,-PPMT(Hypotheses!$D$20,H137,Hypotheses!$C$7,Hypotheses!$D$45),0)</f>
        <v>0</v>
      </c>
      <c r="I138" s="6">
        <f>IF($C$7&gt;=I137,-PPMT(Hypotheses!$D$20,I137,Hypotheses!$C$7,Hypotheses!$D$45),0)</f>
        <v>0</v>
      </c>
      <c r="J138" s="6">
        <f>IF($C$7&gt;=J137,-PPMT(Hypotheses!$D$20,J137,Hypotheses!$C$7,Hypotheses!$D$45),0)</f>
        <v>0</v>
      </c>
      <c r="K138" s="6">
        <f>IF($C$7&gt;=K137,-PPMT(Hypotheses!$D$20,K137,Hypotheses!$C$7,Hypotheses!$D$45),0)</f>
        <v>0</v>
      </c>
      <c r="L138" s="6">
        <f>IF($C$7&gt;=L137,-PPMT(Hypotheses!$D$20,L137,Hypotheses!$C$7,Hypotheses!$D$45),0)</f>
        <v>0</v>
      </c>
      <c r="M138" s="6">
        <f>IF($C$7&gt;=M137,-PPMT(Hypotheses!$D$20,M137,Hypotheses!$C$7,Hypotheses!$D$45),0)</f>
        <v>0</v>
      </c>
      <c r="N138" s="6">
        <f>IF($C$7&gt;=N137,-PPMT(Hypotheses!$D$20,N137,Hypotheses!$C$7,Hypotheses!$D$45),0)</f>
        <v>0</v>
      </c>
      <c r="O138" s="6">
        <f>IF($C$7&gt;=O137,-PPMT(Hypotheses!$D$20,O137,Hypotheses!$C$7,Hypotheses!$D$45),0)</f>
        <v>0</v>
      </c>
      <c r="P138" s="6">
        <f>IF($C$7&gt;=P137,-PPMT(Hypotheses!$D$20,P137,Hypotheses!$C$7,Hypotheses!$D$45),0)</f>
        <v>0</v>
      </c>
      <c r="Q138" s="6">
        <f>IF($C$7&gt;=Q137,-PPMT(Hypotheses!$D$20,Q137,Hypotheses!$C$7,Hypotheses!$D$45),0)</f>
        <v>0</v>
      </c>
      <c r="R138" s="6">
        <f>IF($C$7&gt;=R137,-PPMT(Hypotheses!$D$20,R137,Hypotheses!$C$7,Hypotheses!$D$45),0)</f>
        <v>0</v>
      </c>
      <c r="S138" s="6">
        <f>IF($C$7&gt;=S137,-PPMT(Hypotheses!$D$20,S137,Hypotheses!$C$7,Hypotheses!$D$45),0)</f>
        <v>0</v>
      </c>
      <c r="T138" s="6">
        <f>IF($C$7&gt;=T137,-PPMT(Hypotheses!$D$20,T137,Hypotheses!$C$7,Hypotheses!$D$45),0)</f>
        <v>0</v>
      </c>
      <c r="U138" s="6">
        <f>IF($C$7&gt;=U137,-PPMT(Hypotheses!$D$20,U137,Hypotheses!$C$7,Hypotheses!$D$45),0)</f>
        <v>0</v>
      </c>
      <c r="V138" s="6">
        <f>IF($C$7&gt;=V137,-PPMT(Hypotheses!$D$20,V137,Hypotheses!$C$7,Hypotheses!$D$45),0)</f>
        <v>0</v>
      </c>
      <c r="W138" s="6">
        <f>IF($C$7&gt;=W137,-PPMT(Hypotheses!$D$20,W137,Hypotheses!$C$7,Hypotheses!$D$45),0)</f>
        <v>0</v>
      </c>
    </row>
    <row r="139" spans="1:45" hidden="1" x14ac:dyDescent="0.4">
      <c r="B139" t="s">
        <v>7</v>
      </c>
      <c r="C139" t="s">
        <v>2</v>
      </c>
      <c r="D139" s="6">
        <f>IF($C$7&gt;=D137,-IPMT(Hypotheses!$D$20,D137,Hypotheses!$C$7,Hypotheses!$D$45),0)</f>
        <v>0</v>
      </c>
      <c r="E139" s="6">
        <f>IF($C$7&gt;=E137,-IPMT(Hypotheses!$D$20,E137,Hypotheses!$C$7,Hypotheses!$D$45),0)</f>
        <v>0</v>
      </c>
      <c r="F139" s="6">
        <f>IF($C$7&gt;=F137,-IPMT(Hypotheses!$D$20,F137,Hypotheses!$C$7,Hypotheses!$D$45),0)</f>
        <v>0</v>
      </c>
      <c r="G139" s="6">
        <f>IF($C$7&gt;=G137,-IPMT(Hypotheses!$D$20,G137,Hypotheses!$C$7,Hypotheses!$D$45),0)</f>
        <v>0</v>
      </c>
      <c r="H139" s="6">
        <f>IF($C$7&gt;=H137,-IPMT(Hypotheses!$D$20,H137,Hypotheses!$C$7,Hypotheses!$D$45),0)</f>
        <v>0</v>
      </c>
      <c r="I139" s="6">
        <f>IF($C$7&gt;=I137,-IPMT(Hypotheses!$D$20,I137,Hypotheses!$C$7,Hypotheses!$D$45),0)</f>
        <v>0</v>
      </c>
      <c r="J139" s="6">
        <f>IF($C$7&gt;=J137,-IPMT(Hypotheses!$D$20,J137,Hypotheses!$C$7,Hypotheses!$D$45),0)</f>
        <v>0</v>
      </c>
      <c r="K139" s="6">
        <f>IF($C$7&gt;=K137,-IPMT(Hypotheses!$D$20,K137,Hypotheses!$C$7,Hypotheses!$D$45),0)</f>
        <v>0</v>
      </c>
      <c r="L139" s="6">
        <f>IF($C$7&gt;=L137,-IPMT(Hypotheses!$D$20,L137,Hypotheses!$C$7,Hypotheses!$D$45),0)</f>
        <v>0</v>
      </c>
      <c r="M139" s="6">
        <f>IF($C$7&gt;=M137,-IPMT(Hypotheses!$D$20,M137,Hypotheses!$C$7,Hypotheses!$D$45),0)</f>
        <v>0</v>
      </c>
      <c r="N139" s="6">
        <f>IF($C$7&gt;=N137,-IPMT(Hypotheses!$D$20,N137,Hypotheses!$C$7,Hypotheses!$D$45),0)</f>
        <v>0</v>
      </c>
      <c r="O139" s="6">
        <f>IF($C$7&gt;=O137,-IPMT(Hypotheses!$D$20,O137,Hypotheses!$C$7,Hypotheses!$D$45),0)</f>
        <v>0</v>
      </c>
      <c r="P139" s="6">
        <f>IF($C$7&gt;=P137,-IPMT(Hypotheses!$D$20,P137,Hypotheses!$C$7,Hypotheses!$D$45),0)</f>
        <v>0</v>
      </c>
      <c r="Q139" s="6">
        <f>IF($C$7&gt;=Q137,-IPMT(Hypotheses!$D$20,Q137,Hypotheses!$C$7,Hypotheses!$D$45),0)</f>
        <v>0</v>
      </c>
      <c r="R139" s="6">
        <f>IF($C$7&gt;=R137,-IPMT(Hypotheses!$D$20,R137,Hypotheses!$C$7,Hypotheses!$D$45),0)</f>
        <v>0</v>
      </c>
      <c r="S139" s="6">
        <f>IF($C$7&gt;=S137,-IPMT(Hypotheses!$D$20,S137,Hypotheses!$C$7,Hypotheses!$D$45),0)</f>
        <v>0</v>
      </c>
      <c r="T139" s="6">
        <f>IF($C$7&gt;=T137,-IPMT(Hypotheses!$D$20,T137,Hypotheses!$C$7,Hypotheses!$D$45),0)</f>
        <v>0</v>
      </c>
      <c r="U139" s="6">
        <f>IF($C$7&gt;=U137,-IPMT(Hypotheses!$D$20,U137,Hypotheses!$C$7,Hypotheses!$D$45),0)</f>
        <v>0</v>
      </c>
      <c r="V139" s="6">
        <f>IF($C$7&gt;=V137,-IPMT(Hypotheses!$D$20,V137,Hypotheses!$C$7,Hypotheses!$D$45),0)</f>
        <v>0</v>
      </c>
      <c r="W139" s="6">
        <f>IF($C$7&gt;=W137,-IPMT(Hypotheses!$D$20,W137,Hypotheses!$C$7,Hypotheses!$D$45),0)</f>
        <v>0</v>
      </c>
    </row>
    <row r="140" spans="1:45" hidden="1" x14ac:dyDescent="0.4">
      <c r="B140" t="s">
        <v>7</v>
      </c>
      <c r="C140" t="s">
        <v>73</v>
      </c>
      <c r="D140" s="6">
        <f>Hypotheses!$H$2-D$49</f>
        <v>0</v>
      </c>
      <c r="E140" s="6">
        <f>$D140*Hypotheses!E$31</f>
        <v>0</v>
      </c>
      <c r="F140" s="6">
        <f>$D140*Hypotheses!F$31</f>
        <v>0</v>
      </c>
      <c r="G140" s="6">
        <f>$D140*Hypotheses!G$31</f>
        <v>0</v>
      </c>
      <c r="H140" s="6">
        <f>$D140*Hypotheses!H$31</f>
        <v>0</v>
      </c>
      <c r="I140" s="6">
        <f>$D140*Hypotheses!I$31</f>
        <v>0</v>
      </c>
      <c r="J140" s="6">
        <f>$D140*Hypotheses!J$31</f>
        <v>0</v>
      </c>
      <c r="K140" s="6">
        <f>$D140*Hypotheses!K$31</f>
        <v>0</v>
      </c>
      <c r="L140" s="6">
        <f>$D140*Hypotheses!L$31</f>
        <v>0</v>
      </c>
      <c r="M140" s="6">
        <f>$D140*Hypotheses!M$31</f>
        <v>0</v>
      </c>
      <c r="N140" s="6">
        <f>$D140*Hypotheses!N$31</f>
        <v>0</v>
      </c>
      <c r="O140" s="6">
        <f>$D140*Hypotheses!O$31</f>
        <v>0</v>
      </c>
      <c r="P140" s="6">
        <f>$D140*Hypotheses!P$31</f>
        <v>0</v>
      </c>
      <c r="Q140" s="6">
        <f>$D140*Hypotheses!Q$31</f>
        <v>0</v>
      </c>
      <c r="R140" s="6">
        <f>$D140*Hypotheses!R$31</f>
        <v>0</v>
      </c>
      <c r="S140" s="6">
        <f>$D140*Hypotheses!S$31</f>
        <v>0</v>
      </c>
      <c r="T140" s="6">
        <f>$D140*Hypotheses!T$31</f>
        <v>0</v>
      </c>
      <c r="U140" s="6">
        <f>$D140*Hypotheses!U$31</f>
        <v>0</v>
      </c>
      <c r="V140" s="6">
        <f>$D140*Hypotheses!V$31</f>
        <v>0</v>
      </c>
      <c r="W140" s="6">
        <f>$D140*Hypotheses!W$31</f>
        <v>0</v>
      </c>
    </row>
    <row r="141" spans="1:45" hidden="1" x14ac:dyDescent="0.4">
      <c r="B141" t="s">
        <v>7</v>
      </c>
      <c r="C141" t="s">
        <v>84</v>
      </c>
      <c r="D141" s="6">
        <f>Hypotheses!$H$2</f>
        <v>0</v>
      </c>
      <c r="E141" s="6">
        <f>$D141*Hypotheses!E$31</f>
        <v>0</v>
      </c>
      <c r="F141" s="6">
        <f>$D141*Hypotheses!F$31</f>
        <v>0</v>
      </c>
      <c r="G141" s="6">
        <f>$D141*Hypotheses!G$31</f>
        <v>0</v>
      </c>
      <c r="H141" s="6">
        <f>$D141*Hypotheses!H$31</f>
        <v>0</v>
      </c>
      <c r="I141" s="6">
        <f>$D141*Hypotheses!I$31</f>
        <v>0</v>
      </c>
      <c r="J141" s="6">
        <f>$D141*Hypotheses!J$31</f>
        <v>0</v>
      </c>
      <c r="K141" s="6">
        <f>$D141*Hypotheses!K$31</f>
        <v>0</v>
      </c>
      <c r="L141" s="6">
        <f>$D141*Hypotheses!L$31</f>
        <v>0</v>
      </c>
      <c r="M141" s="6">
        <f>$D141*Hypotheses!M$31</f>
        <v>0</v>
      </c>
      <c r="N141" s="6">
        <f>$D141*Hypotheses!N$31</f>
        <v>0</v>
      </c>
      <c r="O141" s="6">
        <f>$D141*Hypotheses!O$31</f>
        <v>0</v>
      </c>
      <c r="P141" s="6">
        <f>$D141*Hypotheses!P$31</f>
        <v>0</v>
      </c>
      <c r="Q141" s="6">
        <f>$D141*Hypotheses!Q$31</f>
        <v>0</v>
      </c>
      <c r="R141" s="6">
        <f>$D141*Hypotheses!R$31</f>
        <v>0</v>
      </c>
      <c r="S141" s="6">
        <f>$D141*Hypotheses!S$31</f>
        <v>0</v>
      </c>
      <c r="T141" s="6">
        <f>$D141*Hypotheses!T$31</f>
        <v>0</v>
      </c>
      <c r="U141" s="6">
        <f>$D141*Hypotheses!U$31</f>
        <v>0</v>
      </c>
      <c r="V141" s="6">
        <f>$D141*Hypotheses!V$31</f>
        <v>0</v>
      </c>
      <c r="W141" s="6">
        <f>$D141*Hypotheses!W$31</f>
        <v>0</v>
      </c>
    </row>
    <row r="142" spans="1:45" hidden="1" x14ac:dyDescent="0.4"/>
    <row r="143" spans="1:45" hidden="1" x14ac:dyDescent="0.4">
      <c r="E143">
        <v>1</v>
      </c>
      <c r="F143">
        <v>2</v>
      </c>
      <c r="G143">
        <v>3</v>
      </c>
      <c r="H143">
        <v>4</v>
      </c>
      <c r="I143">
        <v>5</v>
      </c>
      <c r="J143">
        <v>6</v>
      </c>
      <c r="K143">
        <v>7</v>
      </c>
      <c r="L143">
        <v>8</v>
      </c>
      <c r="M143">
        <v>9</v>
      </c>
      <c r="N143">
        <v>10</v>
      </c>
      <c r="O143">
        <v>11</v>
      </c>
      <c r="P143">
        <v>12</v>
      </c>
      <c r="Q143">
        <v>13</v>
      </c>
      <c r="R143">
        <v>14</v>
      </c>
      <c r="S143">
        <v>15</v>
      </c>
      <c r="T143">
        <v>16</v>
      </c>
      <c r="U143">
        <v>17</v>
      </c>
      <c r="V143">
        <v>18</v>
      </c>
      <c r="W143">
        <v>19</v>
      </c>
      <c r="X143">
        <v>20</v>
      </c>
    </row>
    <row r="144" spans="1:45" hidden="1" x14ac:dyDescent="0.4">
      <c r="B144" t="s">
        <v>13</v>
      </c>
      <c r="C144" t="s">
        <v>1</v>
      </c>
      <c r="E144" s="6">
        <f>IF($C$7&gt;=E143,-PPMT(Hypotheses!$E$20,E143,Hypotheses!$C$7,Hypotheses!$E$45),0)</f>
        <v>0</v>
      </c>
      <c r="F144" s="6">
        <f>IF($C$7&gt;=F143,-PPMT(Hypotheses!$E$20,F143,Hypotheses!$C$7,Hypotheses!$E$45),0)</f>
        <v>0</v>
      </c>
      <c r="G144" s="6">
        <f>IF($C$7&gt;=G143,-PPMT(Hypotheses!$E$20,G143,Hypotheses!$C$7,Hypotheses!$E$45),0)</f>
        <v>0</v>
      </c>
      <c r="H144" s="6">
        <f>IF($C$7&gt;=H143,-PPMT(Hypotheses!$E$20,H143,Hypotheses!$C$7,Hypotheses!$E$45),0)</f>
        <v>0</v>
      </c>
      <c r="I144" s="6">
        <f>IF($C$7&gt;=I143,-PPMT(Hypotheses!$E$20,I143,Hypotheses!$C$7,Hypotheses!$E$45),0)</f>
        <v>0</v>
      </c>
      <c r="J144" s="6">
        <f>IF($C$7&gt;=J143,-PPMT(Hypotheses!$E$20,J143,Hypotheses!$C$7,Hypotheses!$E$45),0)</f>
        <v>0</v>
      </c>
      <c r="K144" s="6">
        <f>IF($C$7&gt;=K143,-PPMT(Hypotheses!$E$20,K143,Hypotheses!$C$7,Hypotheses!$E$45),0)</f>
        <v>0</v>
      </c>
      <c r="L144" s="6">
        <f>IF($C$7&gt;=L143,-PPMT(Hypotheses!$E$20,L143,Hypotheses!$C$7,Hypotheses!$E$45),0)</f>
        <v>0</v>
      </c>
      <c r="M144" s="6">
        <f>IF($C$7&gt;=M143,-PPMT(Hypotheses!$E$20,M143,Hypotheses!$C$7,Hypotheses!$E$45),0)</f>
        <v>0</v>
      </c>
      <c r="N144" s="6">
        <f>IF($C$7&gt;=N143,-PPMT(Hypotheses!$E$20,N143,Hypotheses!$C$7,Hypotheses!$E$45),0)</f>
        <v>0</v>
      </c>
      <c r="O144" s="6">
        <f>IF($C$7&gt;=O143,-PPMT(Hypotheses!$E$20,O143,Hypotheses!$C$7,Hypotheses!$E$45),0)</f>
        <v>0</v>
      </c>
      <c r="P144" s="6">
        <f>IF($C$7&gt;=P143,-PPMT(Hypotheses!$E$20,P143,Hypotheses!$C$7,Hypotheses!$E$45),0)</f>
        <v>0</v>
      </c>
      <c r="Q144" s="6">
        <f>IF($C$7&gt;=Q143,-PPMT(Hypotheses!$E$20,Q143,Hypotheses!$C$7,Hypotheses!$E$45),0)</f>
        <v>0</v>
      </c>
      <c r="R144" s="6">
        <f>IF($C$7&gt;=R143,-PPMT(Hypotheses!$E$20,R143,Hypotheses!$C$7,Hypotheses!$E$45),0)</f>
        <v>0</v>
      </c>
      <c r="S144" s="6">
        <f>IF($C$7&gt;=S143,-PPMT(Hypotheses!$E$20,S143,Hypotheses!$C$7,Hypotheses!$E$45),0)</f>
        <v>0</v>
      </c>
      <c r="T144" s="6">
        <f>IF($C$7&gt;=T143,-PPMT(Hypotheses!$E$20,T143,Hypotheses!$C$7,Hypotheses!$E$45),0)</f>
        <v>0</v>
      </c>
      <c r="U144" s="6">
        <f>IF($C$7&gt;=U143,-PPMT(Hypotheses!$E$20,U143,Hypotheses!$C$7,Hypotheses!$E$45),0)</f>
        <v>0</v>
      </c>
      <c r="V144" s="6">
        <f>IF($C$7&gt;=V143,-PPMT(Hypotheses!$E$20,V143,Hypotheses!$C$7,Hypotheses!$E$45),0)</f>
        <v>0</v>
      </c>
      <c r="W144" s="6">
        <f>IF($C$7&gt;=W143,-PPMT(Hypotheses!$E$20,W143,Hypotheses!$C$7,Hypotheses!$E$45),0)</f>
        <v>0</v>
      </c>
      <c r="X144" s="6">
        <f>IF($C$7&gt;=X143,-PPMT(Hypotheses!$E$20,X143,Hypotheses!$C$7,Hypotheses!$E$45),0)</f>
        <v>0</v>
      </c>
    </row>
    <row r="145" spans="2:27" hidden="1" x14ac:dyDescent="0.4">
      <c r="B145" t="s">
        <v>13</v>
      </c>
      <c r="C145" t="s">
        <v>2</v>
      </c>
      <c r="E145" s="6">
        <f>IF($C$7&gt;=E143,-IPMT(Hypotheses!$E$20,E143,Hypotheses!$C$7,Hypotheses!$E$45),0)</f>
        <v>0</v>
      </c>
      <c r="F145" s="6">
        <f>IF($C$7&gt;=F143,-IPMT(Hypotheses!$E$20,F143,Hypotheses!$C$7,Hypotheses!$E$45),0)</f>
        <v>0</v>
      </c>
      <c r="G145" s="6">
        <f>IF($C$7&gt;=G143,-IPMT(Hypotheses!$E$20,G143,Hypotheses!$C$7,Hypotheses!$E$45),0)</f>
        <v>0</v>
      </c>
      <c r="H145" s="6">
        <f>IF($C$7&gt;=H143,-IPMT(Hypotheses!$E$20,H143,Hypotheses!$C$7,Hypotheses!$E$45),0)</f>
        <v>0</v>
      </c>
      <c r="I145" s="6">
        <f>IF($C$7&gt;=I143,-IPMT(Hypotheses!$E$20,I143,Hypotheses!$C$7,Hypotheses!$E$45),0)</f>
        <v>0</v>
      </c>
      <c r="J145" s="6">
        <f>IF($C$7&gt;=J143,-IPMT(Hypotheses!$E$20,J143,Hypotheses!$C$7,Hypotheses!$E$45),0)</f>
        <v>0</v>
      </c>
      <c r="K145" s="6">
        <f>IF($C$7&gt;=K143,-IPMT(Hypotheses!$E$20,K143,Hypotheses!$C$7,Hypotheses!$E$45),0)</f>
        <v>0</v>
      </c>
      <c r="L145" s="6">
        <f>IF($C$7&gt;=L143,-IPMT(Hypotheses!$E$20,L143,Hypotheses!$C$7,Hypotheses!$E$45),0)</f>
        <v>0</v>
      </c>
      <c r="M145" s="6">
        <f>IF($C$7&gt;=M143,-IPMT(Hypotheses!$E$20,M143,Hypotheses!$C$7,Hypotheses!$E$45),0)</f>
        <v>0</v>
      </c>
      <c r="N145" s="6">
        <f>IF($C$7&gt;=N143,-IPMT(Hypotheses!$E$20,N143,Hypotheses!$C$7,Hypotheses!$E$45),0)</f>
        <v>0</v>
      </c>
      <c r="O145" s="6">
        <f>IF($C$7&gt;=O143,-IPMT(Hypotheses!$E$20,O143,Hypotheses!$C$7,Hypotheses!$E$45),0)</f>
        <v>0</v>
      </c>
      <c r="P145" s="6">
        <f>IF($C$7&gt;=P143,-IPMT(Hypotheses!$E$20,P143,Hypotheses!$C$7,Hypotheses!$E$45),0)</f>
        <v>0</v>
      </c>
      <c r="Q145" s="6">
        <f>IF($C$7&gt;=Q143,-IPMT(Hypotheses!$E$20,Q143,Hypotheses!$C$7,Hypotheses!$E$45),0)</f>
        <v>0</v>
      </c>
      <c r="R145" s="6">
        <f>IF($C$7&gt;=R143,-IPMT(Hypotheses!$E$20,R143,Hypotheses!$C$7,Hypotheses!$E$45),0)</f>
        <v>0</v>
      </c>
      <c r="S145" s="6">
        <f>IF($C$7&gt;=S143,-IPMT(Hypotheses!$E$20,S143,Hypotheses!$C$7,Hypotheses!$E$45),0)</f>
        <v>0</v>
      </c>
      <c r="T145" s="6">
        <f>IF($C$7&gt;=T143,-IPMT(Hypotheses!$E$20,T143,Hypotheses!$C$7,Hypotheses!$E$45),0)</f>
        <v>0</v>
      </c>
      <c r="U145" s="6">
        <f>IF($C$7&gt;=U143,-IPMT(Hypotheses!$E$20,U143,Hypotheses!$C$7,Hypotheses!$E$45),0)</f>
        <v>0</v>
      </c>
      <c r="V145" s="6">
        <f>IF($C$7&gt;=V143,-IPMT(Hypotheses!$E$20,V143,Hypotheses!$C$7,Hypotheses!$E$45),0)</f>
        <v>0</v>
      </c>
      <c r="W145" s="6">
        <f>IF($C$7&gt;=W143,-IPMT(Hypotheses!$E$20,W143,Hypotheses!$C$7,Hypotheses!$E$45),0)</f>
        <v>0</v>
      </c>
      <c r="X145" s="6">
        <f>IF($C$7&gt;=X143,-IPMT(Hypotheses!$E$20,X143,Hypotheses!$C$7,Hypotheses!$E$45),0)</f>
        <v>0</v>
      </c>
    </row>
    <row r="146" spans="2:27" hidden="1" x14ac:dyDescent="0.4">
      <c r="B146" t="s">
        <v>13</v>
      </c>
      <c r="C146" t="s">
        <v>73</v>
      </c>
      <c r="D146" s="6">
        <f>D140</f>
        <v>0</v>
      </c>
      <c r="E146" s="6">
        <f>E140-E$49</f>
        <v>0</v>
      </c>
      <c r="F146" s="6">
        <f t="shared" ref="F146:X146" si="91">E146*(1+$C$4)</f>
        <v>0</v>
      </c>
      <c r="G146" s="6">
        <f t="shared" si="91"/>
        <v>0</v>
      </c>
      <c r="H146" s="6">
        <f t="shared" si="91"/>
        <v>0</v>
      </c>
      <c r="I146" s="6">
        <f t="shared" si="91"/>
        <v>0</v>
      </c>
      <c r="J146" s="6">
        <f t="shared" si="91"/>
        <v>0</v>
      </c>
      <c r="K146" s="6">
        <f t="shared" si="91"/>
        <v>0</v>
      </c>
      <c r="L146" s="6">
        <f t="shared" si="91"/>
        <v>0</v>
      </c>
      <c r="M146" s="6">
        <f t="shared" si="91"/>
        <v>0</v>
      </c>
      <c r="N146" s="6">
        <f t="shared" si="91"/>
        <v>0</v>
      </c>
      <c r="O146" s="6">
        <f t="shared" si="91"/>
        <v>0</v>
      </c>
      <c r="P146" s="6">
        <f t="shared" si="91"/>
        <v>0</v>
      </c>
      <c r="Q146" s="6">
        <f t="shared" si="91"/>
        <v>0</v>
      </c>
      <c r="R146" s="6">
        <f t="shared" si="91"/>
        <v>0</v>
      </c>
      <c r="S146" s="6">
        <f t="shared" si="91"/>
        <v>0</v>
      </c>
      <c r="T146" s="6">
        <f t="shared" si="91"/>
        <v>0</v>
      </c>
      <c r="U146" s="6">
        <f t="shared" si="91"/>
        <v>0</v>
      </c>
      <c r="V146" s="6">
        <f t="shared" si="91"/>
        <v>0</v>
      </c>
      <c r="W146" s="6">
        <f t="shared" si="91"/>
        <v>0</v>
      </c>
      <c r="X146" s="6">
        <f t="shared" si="91"/>
        <v>0</v>
      </c>
    </row>
    <row r="147" spans="2:27" hidden="1" x14ac:dyDescent="0.4"/>
    <row r="148" spans="2:27" hidden="1" x14ac:dyDescent="0.4">
      <c r="F148">
        <v>1</v>
      </c>
      <c r="G148">
        <v>2</v>
      </c>
      <c r="H148">
        <v>3</v>
      </c>
      <c r="I148">
        <v>4</v>
      </c>
      <c r="J148">
        <v>5</v>
      </c>
      <c r="K148">
        <v>6</v>
      </c>
      <c r="L148">
        <v>7</v>
      </c>
      <c r="M148">
        <v>8</v>
      </c>
      <c r="N148">
        <v>9</v>
      </c>
      <c r="O148">
        <v>10</v>
      </c>
      <c r="P148">
        <v>11</v>
      </c>
      <c r="Q148">
        <v>12</v>
      </c>
      <c r="R148">
        <v>13</v>
      </c>
      <c r="S148">
        <v>14</v>
      </c>
      <c r="T148">
        <v>15</v>
      </c>
      <c r="U148">
        <v>16</v>
      </c>
      <c r="V148">
        <v>17</v>
      </c>
      <c r="W148">
        <v>18</v>
      </c>
      <c r="X148">
        <v>19</v>
      </c>
      <c r="Y148">
        <v>20</v>
      </c>
    </row>
    <row r="149" spans="2:27" hidden="1" x14ac:dyDescent="0.4">
      <c r="B149" t="s">
        <v>14</v>
      </c>
      <c r="C149" t="s">
        <v>1</v>
      </c>
      <c r="F149" s="6">
        <f>IF($C$7&gt;=F148,-PPMT(Hypotheses!$F$20,F148,Hypotheses!$C$7,Hypotheses!$F$45),0)</f>
        <v>0</v>
      </c>
      <c r="G149" s="6">
        <f>IF($C$7&gt;=G148,-PPMT(Hypotheses!$F$20,G148,Hypotheses!$C$7,Hypotheses!$F$45),0)</f>
        <v>0</v>
      </c>
      <c r="H149" s="6">
        <f>IF($C$7&gt;=H148,-PPMT(Hypotheses!$F$20,H148,Hypotheses!$C$7,Hypotheses!$F$45),0)</f>
        <v>0</v>
      </c>
      <c r="I149" s="6">
        <f>IF($C$7&gt;=I148,-PPMT(Hypotheses!$F$20,I148,Hypotheses!$C$7,Hypotheses!$F$45),0)</f>
        <v>0</v>
      </c>
      <c r="J149" s="6">
        <f>IF($C$7&gt;=J148,-PPMT(Hypotheses!$F$20,J148,Hypotheses!$C$7,Hypotheses!$F$45),0)</f>
        <v>0</v>
      </c>
      <c r="K149" s="6">
        <f>IF($C$7&gt;=K148,-PPMT(Hypotheses!$F$20,K148,Hypotheses!$C$7,Hypotheses!$F$45),0)</f>
        <v>0</v>
      </c>
      <c r="L149" s="6">
        <f>IF($C$7&gt;=L148,-PPMT(Hypotheses!$F$20,L148,Hypotheses!$C$7,Hypotheses!$F$45),0)</f>
        <v>0</v>
      </c>
      <c r="M149" s="6">
        <f>IF($C$7&gt;=M148,-PPMT(Hypotheses!$F$20,M148,Hypotheses!$C$7,Hypotheses!$F$45),0)</f>
        <v>0</v>
      </c>
      <c r="N149" s="6">
        <f>IF($C$7&gt;=N148,-PPMT(Hypotheses!$F$20,N148,Hypotheses!$C$7,Hypotheses!$F$45),0)</f>
        <v>0</v>
      </c>
      <c r="O149" s="6">
        <f>IF($C$7&gt;=O148,-PPMT(Hypotheses!$F$20,O148,Hypotheses!$C$7,Hypotheses!$F$45),0)</f>
        <v>0</v>
      </c>
      <c r="P149" s="6">
        <f>IF($C$7&gt;=P148,-PPMT(Hypotheses!$F$20,P148,Hypotheses!$C$7,Hypotheses!$F$45),0)</f>
        <v>0</v>
      </c>
      <c r="Q149" s="6">
        <f>IF($C$7&gt;=Q148,-PPMT(Hypotheses!$F$20,Q148,Hypotheses!$C$7,Hypotheses!$F$45),0)</f>
        <v>0</v>
      </c>
      <c r="R149" s="6">
        <f>IF($C$7&gt;=R148,-PPMT(Hypotheses!$F$20,R148,Hypotheses!$C$7,Hypotheses!$F$45),0)</f>
        <v>0</v>
      </c>
      <c r="S149" s="6">
        <f>IF($C$7&gt;=S148,-PPMT(Hypotheses!$F$20,S148,Hypotheses!$C$7,Hypotheses!$F$45),0)</f>
        <v>0</v>
      </c>
      <c r="T149" s="6">
        <f>IF($C$7&gt;=T148,-PPMT(Hypotheses!$F$20,T148,Hypotheses!$C$7,Hypotheses!$F$45),0)</f>
        <v>0</v>
      </c>
      <c r="U149" s="6">
        <f>IF($C$7&gt;=U148,-PPMT(Hypotheses!$F$20,U148,Hypotheses!$C$7,Hypotheses!$F$45),0)</f>
        <v>0</v>
      </c>
      <c r="V149" s="6">
        <f>IF($C$7&gt;=V148,-PPMT(Hypotheses!$F$20,V148,Hypotheses!$C$7,Hypotheses!$F$45),0)</f>
        <v>0</v>
      </c>
      <c r="W149" s="6">
        <f>IF($C$7&gt;=W148,-PPMT(Hypotheses!$F$20,W148,Hypotheses!$C$7,Hypotheses!$F$45),0)</f>
        <v>0</v>
      </c>
      <c r="X149" s="6">
        <f>IF($C$7&gt;=X148,-PPMT(Hypotheses!$F$20,X148,Hypotheses!$C$7,Hypotheses!$F$45),0)</f>
        <v>0</v>
      </c>
      <c r="Y149" s="6">
        <f>IF($C$7&gt;=Y148,-PPMT(Hypotheses!$F$20,Y148,Hypotheses!$C$7,Hypotheses!$F$45),0)</f>
        <v>0</v>
      </c>
    </row>
    <row r="150" spans="2:27" hidden="1" x14ac:dyDescent="0.4">
      <c r="B150" t="s">
        <v>14</v>
      </c>
      <c r="C150" t="s">
        <v>2</v>
      </c>
      <c r="F150" s="6">
        <f>IF($C$7&gt;=F148,-IPMT(Hypotheses!$F$20,F148,Hypotheses!$C$7,Hypotheses!$F$45),0)</f>
        <v>0</v>
      </c>
      <c r="G150" s="6">
        <f>IF($C$7&gt;=G148,-IPMT(Hypotheses!$F$20,G148,Hypotheses!$C$7,Hypotheses!$F$45),0)</f>
        <v>0</v>
      </c>
      <c r="H150" s="6">
        <f>IF($C$7&gt;=H148,-IPMT(Hypotheses!$F$20,H148,Hypotheses!$C$7,Hypotheses!$F$45),0)</f>
        <v>0</v>
      </c>
      <c r="I150" s="6">
        <f>IF($C$7&gt;=I148,-IPMT(Hypotheses!$F$20,I148,Hypotheses!$C$7,Hypotheses!$F$45),0)</f>
        <v>0</v>
      </c>
      <c r="J150" s="6">
        <f>IF($C$7&gt;=J148,-IPMT(Hypotheses!$F$20,J148,Hypotheses!$C$7,Hypotheses!$F$45),0)</f>
        <v>0</v>
      </c>
      <c r="K150" s="6">
        <f>IF($C$7&gt;=K148,-IPMT(Hypotheses!$F$20,K148,Hypotheses!$C$7,Hypotheses!$F$45),0)</f>
        <v>0</v>
      </c>
      <c r="L150" s="6">
        <f>IF($C$7&gt;=L148,-IPMT(Hypotheses!$F$20,L148,Hypotheses!$C$7,Hypotheses!$F$45),0)</f>
        <v>0</v>
      </c>
      <c r="M150" s="6">
        <f>IF($C$7&gt;=M148,-IPMT(Hypotheses!$F$20,M148,Hypotheses!$C$7,Hypotheses!$F$45),0)</f>
        <v>0</v>
      </c>
      <c r="N150" s="6">
        <f>IF($C$7&gt;=N148,-IPMT(Hypotheses!$F$20,N148,Hypotheses!$C$7,Hypotheses!$F$45),0)</f>
        <v>0</v>
      </c>
      <c r="O150" s="6">
        <f>IF($C$7&gt;=O148,-IPMT(Hypotheses!$F$20,O148,Hypotheses!$C$7,Hypotheses!$F$45),0)</f>
        <v>0</v>
      </c>
      <c r="P150" s="6">
        <f>IF($C$7&gt;=P148,-IPMT(Hypotheses!$F$20,P148,Hypotheses!$C$7,Hypotheses!$F$45),0)</f>
        <v>0</v>
      </c>
      <c r="Q150" s="6">
        <f>IF($C$7&gt;=Q148,-IPMT(Hypotheses!$F$20,Q148,Hypotheses!$C$7,Hypotheses!$F$45),0)</f>
        <v>0</v>
      </c>
      <c r="R150" s="6">
        <f>IF($C$7&gt;=R148,-IPMT(Hypotheses!$F$20,R148,Hypotheses!$C$7,Hypotheses!$F$45),0)</f>
        <v>0</v>
      </c>
      <c r="S150" s="6">
        <f>IF($C$7&gt;=S148,-IPMT(Hypotheses!$F$20,S148,Hypotheses!$C$7,Hypotheses!$F$45),0)</f>
        <v>0</v>
      </c>
      <c r="T150" s="6">
        <f>IF($C$7&gt;=T148,-IPMT(Hypotheses!$F$20,T148,Hypotheses!$C$7,Hypotheses!$F$45),0)</f>
        <v>0</v>
      </c>
      <c r="U150" s="6">
        <f>IF($C$7&gt;=U148,-IPMT(Hypotheses!$F$20,U148,Hypotheses!$C$7,Hypotheses!$F$45),0)</f>
        <v>0</v>
      </c>
      <c r="V150" s="6">
        <f>IF($C$7&gt;=V148,-IPMT(Hypotheses!$F$20,V148,Hypotheses!$C$7,Hypotheses!$F$45),0)</f>
        <v>0</v>
      </c>
      <c r="W150" s="6">
        <f>IF($C$7&gt;=W148,-IPMT(Hypotheses!$F$20,W148,Hypotheses!$C$7,Hypotheses!$F$45),0)</f>
        <v>0</v>
      </c>
      <c r="X150" s="6">
        <f>IF($C$7&gt;=X148,-IPMT(Hypotheses!$F$20,X148,Hypotheses!$C$7,Hypotheses!$F$45),0)</f>
        <v>0</v>
      </c>
      <c r="Y150" s="6">
        <f>IF($C$7&gt;=Y148,-IPMT(Hypotheses!$F$20,Y148,Hypotheses!$C$7,Hypotheses!$F$45),0)</f>
        <v>0</v>
      </c>
    </row>
    <row r="151" spans="2:27" hidden="1" x14ac:dyDescent="0.4">
      <c r="B151" t="s">
        <v>14</v>
      </c>
      <c r="C151" t="s">
        <v>73</v>
      </c>
      <c r="D151" s="6">
        <f>D146</f>
        <v>0</v>
      </c>
      <c r="E151" s="6">
        <f>E146</f>
        <v>0</v>
      </c>
      <c r="F151" s="6">
        <f>F146-F$49</f>
        <v>0</v>
      </c>
      <c r="G151" s="6">
        <f t="shared" ref="G151:Y151" si="92">F151*(1+$C$4)</f>
        <v>0</v>
      </c>
      <c r="H151" s="6">
        <f t="shared" si="92"/>
        <v>0</v>
      </c>
      <c r="I151" s="6">
        <f t="shared" si="92"/>
        <v>0</v>
      </c>
      <c r="J151" s="6">
        <f t="shared" si="92"/>
        <v>0</v>
      </c>
      <c r="K151" s="6">
        <f t="shared" si="92"/>
        <v>0</v>
      </c>
      <c r="L151" s="6">
        <f t="shared" si="92"/>
        <v>0</v>
      </c>
      <c r="M151" s="6">
        <f t="shared" si="92"/>
        <v>0</v>
      </c>
      <c r="N151" s="6">
        <f t="shared" si="92"/>
        <v>0</v>
      </c>
      <c r="O151" s="6">
        <f t="shared" si="92"/>
        <v>0</v>
      </c>
      <c r="P151" s="6">
        <f t="shared" si="92"/>
        <v>0</v>
      </c>
      <c r="Q151" s="6">
        <f t="shared" si="92"/>
        <v>0</v>
      </c>
      <c r="R151" s="6">
        <f t="shared" si="92"/>
        <v>0</v>
      </c>
      <c r="S151" s="6">
        <f t="shared" si="92"/>
        <v>0</v>
      </c>
      <c r="T151" s="6">
        <f t="shared" si="92"/>
        <v>0</v>
      </c>
      <c r="U151" s="6">
        <f t="shared" si="92"/>
        <v>0</v>
      </c>
      <c r="V151" s="6">
        <f t="shared" si="92"/>
        <v>0</v>
      </c>
      <c r="W151" s="6">
        <f t="shared" si="92"/>
        <v>0</v>
      </c>
      <c r="X151" s="6">
        <f t="shared" si="92"/>
        <v>0</v>
      </c>
      <c r="Y151" s="6">
        <f t="shared" si="92"/>
        <v>0</v>
      </c>
    </row>
    <row r="152" spans="2:27" hidden="1" x14ac:dyDescent="0.4"/>
    <row r="153" spans="2:27" hidden="1" x14ac:dyDescent="0.4">
      <c r="G153">
        <v>1</v>
      </c>
      <c r="H153">
        <v>2</v>
      </c>
      <c r="I153">
        <v>3</v>
      </c>
      <c r="J153">
        <v>4</v>
      </c>
      <c r="K153">
        <v>5</v>
      </c>
      <c r="L153">
        <v>6</v>
      </c>
      <c r="M153">
        <v>7</v>
      </c>
      <c r="N153">
        <v>8</v>
      </c>
      <c r="O153">
        <v>9</v>
      </c>
      <c r="P153">
        <v>10</v>
      </c>
      <c r="Q153">
        <v>11</v>
      </c>
      <c r="R153">
        <v>12</v>
      </c>
      <c r="S153">
        <v>13</v>
      </c>
      <c r="T153">
        <v>14</v>
      </c>
      <c r="U153">
        <v>15</v>
      </c>
      <c r="V153">
        <v>16</v>
      </c>
      <c r="W153">
        <v>17</v>
      </c>
      <c r="X153">
        <v>18</v>
      </c>
      <c r="Y153">
        <v>19</v>
      </c>
      <c r="Z153">
        <v>20</v>
      </c>
    </row>
    <row r="154" spans="2:27" hidden="1" x14ac:dyDescent="0.4">
      <c r="B154" t="s">
        <v>15</v>
      </c>
      <c r="C154" t="s">
        <v>1</v>
      </c>
      <c r="G154" s="6">
        <f>IF($C$7&gt;=G153,-PPMT(Hypotheses!$G$20,G153,Hypotheses!$C$7,Hypotheses!$G$45),0)</f>
        <v>0</v>
      </c>
      <c r="H154" s="6">
        <f>IF($C$7&gt;=H153,-PPMT(Hypotheses!$G$20,H153,Hypotheses!$C$7,Hypotheses!$G$45),0)</f>
        <v>0</v>
      </c>
      <c r="I154" s="6">
        <f>IF($C$7&gt;=I153,-PPMT(Hypotheses!$G$20,I153,Hypotheses!$C$7,Hypotheses!$G$45),0)</f>
        <v>0</v>
      </c>
      <c r="J154" s="6">
        <f>IF($C$7&gt;=J153,-PPMT(Hypotheses!$G$20,J153,Hypotheses!$C$7,Hypotheses!$G$45),0)</f>
        <v>0</v>
      </c>
      <c r="K154" s="6">
        <f>IF($C$7&gt;=K153,-PPMT(Hypotheses!$G$20,K153,Hypotheses!$C$7,Hypotheses!$G$45),0)</f>
        <v>0</v>
      </c>
      <c r="L154" s="6">
        <f>IF($C$7&gt;=L153,-PPMT(Hypotheses!$G$20,L153,Hypotheses!$C$7,Hypotheses!$G$45),0)</f>
        <v>0</v>
      </c>
      <c r="M154" s="6">
        <f>IF($C$7&gt;=M153,-PPMT(Hypotheses!$G$20,M153,Hypotheses!$C$7,Hypotheses!$G$45),0)</f>
        <v>0</v>
      </c>
      <c r="N154" s="6">
        <f>IF($C$7&gt;=N153,-PPMT(Hypotheses!$G$20,N153,Hypotheses!$C$7,Hypotheses!$G$45),0)</f>
        <v>0</v>
      </c>
      <c r="O154" s="6">
        <f>IF($C$7&gt;=O153,-PPMT(Hypotheses!$G$20,O153,Hypotheses!$C$7,Hypotheses!$G$45),0)</f>
        <v>0</v>
      </c>
      <c r="P154" s="6">
        <f>IF($C$7&gt;=P153,-PPMT(Hypotheses!$G$20,P153,Hypotheses!$C$7,Hypotheses!$G$45),0)</f>
        <v>0</v>
      </c>
      <c r="Q154" s="6">
        <f>IF($C$7&gt;=Q153,-PPMT(Hypotheses!$G$20,Q153,Hypotheses!$C$7,Hypotheses!$G$45),0)</f>
        <v>0</v>
      </c>
      <c r="R154" s="6">
        <f>IF($C$7&gt;=R153,-PPMT(Hypotheses!$G$20,R153,Hypotheses!$C$7,Hypotheses!$G$45),0)</f>
        <v>0</v>
      </c>
      <c r="S154" s="6">
        <f>IF($C$7&gt;=S153,-PPMT(Hypotheses!$G$20,S153,Hypotheses!$C$7,Hypotheses!$G$45),0)</f>
        <v>0</v>
      </c>
      <c r="T154" s="6">
        <f>IF($C$7&gt;=T153,-PPMT(Hypotheses!$G$20,T153,Hypotheses!$C$7,Hypotheses!$G$45),0)</f>
        <v>0</v>
      </c>
      <c r="U154" s="6">
        <f>IF($C$7&gt;=U153,-PPMT(Hypotheses!$G$20,U153,Hypotheses!$C$7,Hypotheses!$G$45),0)</f>
        <v>0</v>
      </c>
      <c r="V154" s="6">
        <f>IF($C$7&gt;=V153,-PPMT(Hypotheses!$G$20,V153,Hypotheses!$C$7,Hypotheses!$G$45),0)</f>
        <v>0</v>
      </c>
      <c r="W154" s="6">
        <f>IF($C$7&gt;=W153,-PPMT(Hypotheses!$G$20,W153,Hypotheses!$C$7,Hypotheses!$G$45),0)</f>
        <v>0</v>
      </c>
      <c r="X154" s="6">
        <f>IF($C$7&gt;=X153,-PPMT(Hypotheses!$G$20,X153,Hypotheses!$C$7,Hypotheses!$G$45),0)</f>
        <v>0</v>
      </c>
      <c r="Y154" s="6">
        <f>IF($C$7&gt;=Y153,-PPMT(Hypotheses!$G$20,Y153,Hypotheses!$C$7,Hypotheses!$G$45),0)</f>
        <v>0</v>
      </c>
      <c r="Z154" s="6">
        <f>IF($C$7&gt;=Z153,-PPMT(Hypotheses!$G$20,Z153,Hypotheses!$C$7,Hypotheses!$G$45),0)</f>
        <v>0</v>
      </c>
    </row>
    <row r="155" spans="2:27" hidden="1" x14ac:dyDescent="0.4">
      <c r="B155" t="s">
        <v>15</v>
      </c>
      <c r="C155" t="s">
        <v>2</v>
      </c>
      <c r="G155" s="6">
        <f>IF($C$7&gt;=G153,-IPMT(Hypotheses!$G$20,G153,Hypotheses!$C$7,Hypotheses!$G$45),0)</f>
        <v>0</v>
      </c>
      <c r="H155" s="6">
        <f>IF($C$7&gt;=H153,-IPMT(Hypotheses!$G$20,H153,Hypotheses!$C$7,Hypotheses!$G$45),0)</f>
        <v>0</v>
      </c>
      <c r="I155" s="6">
        <f>IF($C$7&gt;=I153,-IPMT(Hypotheses!$G$20,I153,Hypotheses!$C$7,Hypotheses!$G$45),0)</f>
        <v>0</v>
      </c>
      <c r="J155" s="6">
        <f>IF($C$7&gt;=J153,-IPMT(Hypotheses!$G$20,J153,Hypotheses!$C$7,Hypotheses!$G$45),0)</f>
        <v>0</v>
      </c>
      <c r="K155" s="6">
        <f>IF($C$7&gt;=K153,-IPMT(Hypotheses!$G$20,K153,Hypotheses!$C$7,Hypotheses!$G$45),0)</f>
        <v>0</v>
      </c>
      <c r="L155" s="6">
        <f>IF($C$7&gt;=L153,-IPMT(Hypotheses!$G$20,L153,Hypotheses!$C$7,Hypotheses!$G$45),0)</f>
        <v>0</v>
      </c>
      <c r="M155" s="6">
        <f>IF($C$7&gt;=M153,-IPMT(Hypotheses!$G$20,M153,Hypotheses!$C$7,Hypotheses!$G$45),0)</f>
        <v>0</v>
      </c>
      <c r="N155" s="6">
        <f>IF($C$7&gt;=N153,-IPMT(Hypotheses!$G$20,N153,Hypotheses!$C$7,Hypotheses!$G$45),0)</f>
        <v>0</v>
      </c>
      <c r="O155" s="6">
        <f>IF($C$7&gt;=O153,-IPMT(Hypotheses!$G$20,O153,Hypotheses!$C$7,Hypotheses!$G$45),0)</f>
        <v>0</v>
      </c>
      <c r="P155" s="6">
        <f>IF($C$7&gt;=P153,-IPMT(Hypotheses!$G$20,P153,Hypotheses!$C$7,Hypotheses!$G$45),0)</f>
        <v>0</v>
      </c>
      <c r="Q155" s="6">
        <f>IF($C$7&gt;=Q153,-IPMT(Hypotheses!$G$20,Q153,Hypotheses!$C$7,Hypotheses!$G$45),0)</f>
        <v>0</v>
      </c>
      <c r="R155" s="6">
        <f>IF($C$7&gt;=R153,-IPMT(Hypotheses!$G$20,R153,Hypotheses!$C$7,Hypotheses!$G$45),0)</f>
        <v>0</v>
      </c>
      <c r="S155" s="6">
        <f>IF($C$7&gt;=S153,-IPMT(Hypotheses!$G$20,S153,Hypotheses!$C$7,Hypotheses!$G$45),0)</f>
        <v>0</v>
      </c>
      <c r="T155" s="6">
        <f>IF($C$7&gt;=T153,-IPMT(Hypotheses!$G$20,T153,Hypotheses!$C$7,Hypotheses!$G$45),0)</f>
        <v>0</v>
      </c>
      <c r="U155" s="6">
        <f>IF($C$7&gt;=U153,-IPMT(Hypotheses!$G$20,U153,Hypotheses!$C$7,Hypotheses!$G$45),0)</f>
        <v>0</v>
      </c>
      <c r="V155" s="6">
        <f>IF($C$7&gt;=V153,-IPMT(Hypotheses!$G$20,V153,Hypotheses!$C$7,Hypotheses!$G$45),0)</f>
        <v>0</v>
      </c>
      <c r="W155" s="6">
        <f>IF($C$7&gt;=W153,-IPMT(Hypotheses!$G$20,W153,Hypotheses!$C$7,Hypotheses!$G$45),0)</f>
        <v>0</v>
      </c>
      <c r="X155" s="6">
        <f>IF($C$7&gt;=X153,-IPMT(Hypotheses!$G$20,X153,Hypotheses!$C$7,Hypotheses!$G$45),0)</f>
        <v>0</v>
      </c>
      <c r="Y155" s="6">
        <f>IF($C$7&gt;=Y153,-IPMT(Hypotheses!$G$20,Y153,Hypotheses!$C$7,Hypotheses!$G$45),0)</f>
        <v>0</v>
      </c>
      <c r="Z155" s="6">
        <f>IF($C$7&gt;=Z153,-IPMT(Hypotheses!$G$20,Z153,Hypotheses!$C$7,Hypotheses!$G$45),0)</f>
        <v>0</v>
      </c>
    </row>
    <row r="156" spans="2:27" hidden="1" x14ac:dyDescent="0.4">
      <c r="B156" t="s">
        <v>15</v>
      </c>
      <c r="C156" t="s">
        <v>73</v>
      </c>
      <c r="D156" s="6">
        <f>D151</f>
        <v>0</v>
      </c>
      <c r="E156" s="6">
        <f>E151</f>
        <v>0</v>
      </c>
      <c r="F156" s="6">
        <f>F151</f>
        <v>0</v>
      </c>
      <c r="G156" s="6">
        <f>G151-G$49</f>
        <v>0</v>
      </c>
      <c r="H156" s="6">
        <f t="shared" ref="H156:Z156" si="93">G156*(1+$C$4)</f>
        <v>0</v>
      </c>
      <c r="I156" s="6">
        <f t="shared" si="93"/>
        <v>0</v>
      </c>
      <c r="J156" s="6">
        <f t="shared" si="93"/>
        <v>0</v>
      </c>
      <c r="K156" s="6">
        <f t="shared" si="93"/>
        <v>0</v>
      </c>
      <c r="L156" s="6">
        <f t="shared" si="93"/>
        <v>0</v>
      </c>
      <c r="M156" s="6">
        <f t="shared" si="93"/>
        <v>0</v>
      </c>
      <c r="N156" s="6">
        <f t="shared" si="93"/>
        <v>0</v>
      </c>
      <c r="O156" s="6">
        <f t="shared" si="93"/>
        <v>0</v>
      </c>
      <c r="P156" s="6">
        <f t="shared" si="93"/>
        <v>0</v>
      </c>
      <c r="Q156" s="6">
        <f t="shared" si="93"/>
        <v>0</v>
      </c>
      <c r="R156" s="6">
        <f t="shared" si="93"/>
        <v>0</v>
      </c>
      <c r="S156" s="6">
        <f t="shared" si="93"/>
        <v>0</v>
      </c>
      <c r="T156" s="6">
        <f t="shared" si="93"/>
        <v>0</v>
      </c>
      <c r="U156" s="6">
        <f t="shared" si="93"/>
        <v>0</v>
      </c>
      <c r="V156" s="6">
        <f t="shared" si="93"/>
        <v>0</v>
      </c>
      <c r="W156" s="6">
        <f t="shared" si="93"/>
        <v>0</v>
      </c>
      <c r="X156" s="6">
        <f t="shared" si="93"/>
        <v>0</v>
      </c>
      <c r="Y156" s="6">
        <f t="shared" si="93"/>
        <v>0</v>
      </c>
      <c r="Z156" s="6">
        <f t="shared" si="93"/>
        <v>0</v>
      </c>
    </row>
    <row r="157" spans="2:27" hidden="1" x14ac:dyDescent="0.4"/>
    <row r="158" spans="2:27" hidden="1" x14ac:dyDescent="0.4">
      <c r="H158">
        <v>1</v>
      </c>
      <c r="I158">
        <v>2</v>
      </c>
      <c r="J158">
        <v>3</v>
      </c>
      <c r="K158">
        <v>4</v>
      </c>
      <c r="L158">
        <v>5</v>
      </c>
      <c r="M158">
        <v>6</v>
      </c>
      <c r="N158">
        <v>7</v>
      </c>
      <c r="O158">
        <v>8</v>
      </c>
      <c r="P158">
        <v>9</v>
      </c>
      <c r="Q158">
        <v>10</v>
      </c>
      <c r="R158">
        <v>11</v>
      </c>
      <c r="S158">
        <v>12</v>
      </c>
      <c r="T158">
        <v>13</v>
      </c>
      <c r="U158">
        <v>14</v>
      </c>
      <c r="V158">
        <v>15</v>
      </c>
      <c r="W158">
        <v>16</v>
      </c>
      <c r="X158">
        <v>17</v>
      </c>
      <c r="Y158">
        <v>18</v>
      </c>
      <c r="Z158">
        <v>19</v>
      </c>
      <c r="AA158">
        <v>20</v>
      </c>
    </row>
    <row r="159" spans="2:27" hidden="1" x14ac:dyDescent="0.4">
      <c r="B159" t="s">
        <v>16</v>
      </c>
      <c r="C159" t="s">
        <v>1</v>
      </c>
      <c r="H159" s="6">
        <f>IF($C$7&gt;=H158,-PPMT(Hypotheses!$H$20,H158,Hypotheses!$C$7,Hypotheses!$H$45),0)</f>
        <v>0</v>
      </c>
      <c r="I159" s="6">
        <f>IF($C$7&gt;=I158,-PPMT(Hypotheses!$H$20,I158,Hypotheses!$C$7,Hypotheses!$H$45),0)</f>
        <v>0</v>
      </c>
      <c r="J159" s="6">
        <f>IF($C$7&gt;=J158,-PPMT(Hypotheses!$H$20,J158,Hypotheses!$C$7,Hypotheses!$H$45),0)</f>
        <v>0</v>
      </c>
      <c r="K159" s="6">
        <f>IF($C$7&gt;=K158,-PPMT(Hypotheses!$H$20,K158,Hypotheses!$C$7,Hypotheses!$H$45),0)</f>
        <v>0</v>
      </c>
      <c r="L159" s="6">
        <f>IF($C$7&gt;=L158,-PPMT(Hypotheses!$H$20,L158,Hypotheses!$C$7,Hypotheses!$H$45),0)</f>
        <v>0</v>
      </c>
      <c r="M159" s="6">
        <f>IF($C$7&gt;=M158,-PPMT(Hypotheses!$H$20,M158,Hypotheses!$C$7,Hypotheses!$H$45),0)</f>
        <v>0</v>
      </c>
      <c r="N159" s="6">
        <f>IF($C$7&gt;=N158,-PPMT(Hypotheses!$H$20,N158,Hypotheses!$C$7,Hypotheses!$H$45),0)</f>
        <v>0</v>
      </c>
      <c r="O159" s="6">
        <f>IF($C$7&gt;=O158,-PPMT(Hypotheses!$H$20,O158,Hypotheses!$C$7,Hypotheses!$H$45),0)</f>
        <v>0</v>
      </c>
      <c r="P159" s="6">
        <f>IF($C$7&gt;=P158,-PPMT(Hypotheses!$H$20,P158,Hypotheses!$C$7,Hypotheses!$H$45),0)</f>
        <v>0</v>
      </c>
      <c r="Q159" s="6">
        <f>IF($C$7&gt;=Q158,-PPMT(Hypotheses!$H$20,Q158,Hypotheses!$C$7,Hypotheses!$H$45),0)</f>
        <v>0</v>
      </c>
      <c r="R159" s="6">
        <f>IF($C$7&gt;=R158,-PPMT(Hypotheses!$H$20,R158,Hypotheses!$C$7,Hypotheses!$H$45),0)</f>
        <v>0</v>
      </c>
      <c r="S159" s="6">
        <f>IF($C$7&gt;=S158,-PPMT(Hypotheses!$H$20,S158,Hypotheses!$C$7,Hypotheses!$H$45),0)</f>
        <v>0</v>
      </c>
      <c r="T159" s="6">
        <f>IF($C$7&gt;=T158,-PPMT(Hypotheses!$H$20,T158,Hypotheses!$C$7,Hypotheses!$H$45),0)</f>
        <v>0</v>
      </c>
      <c r="U159" s="6">
        <f>IF($C$7&gt;=U158,-PPMT(Hypotheses!$H$20,U158,Hypotheses!$C$7,Hypotheses!$H$45),0)</f>
        <v>0</v>
      </c>
      <c r="V159" s="6">
        <f>IF($C$7&gt;=V158,-PPMT(Hypotheses!$H$20,V158,Hypotheses!$C$7,Hypotheses!$H$45),0)</f>
        <v>0</v>
      </c>
      <c r="W159" s="6">
        <f>IF($C$7&gt;=W158,-PPMT(Hypotheses!$H$20,W158,Hypotheses!$C$7,Hypotheses!$H$45),0)</f>
        <v>0</v>
      </c>
      <c r="X159" s="6">
        <f>IF($C$7&gt;=X158,-PPMT(Hypotheses!$H$20,X158,Hypotheses!$C$7,Hypotheses!$H$45),0)</f>
        <v>0</v>
      </c>
      <c r="Y159" s="6">
        <f>IF($C$7&gt;=Y158,-PPMT(Hypotheses!$H$20,Y158,Hypotheses!$C$7,Hypotheses!$H$45),0)</f>
        <v>0</v>
      </c>
      <c r="Z159" s="6">
        <f>IF($C$7&gt;=Z158,-PPMT(Hypotheses!$H$20,Z158,Hypotheses!$C$7,Hypotheses!$H$45),0)</f>
        <v>0</v>
      </c>
      <c r="AA159" s="6">
        <f>IF($C$7&gt;=AA158,-PPMT(Hypotheses!$H$20,AA158,Hypotheses!$C$7,Hypotheses!$H$45),0)</f>
        <v>0</v>
      </c>
    </row>
    <row r="160" spans="2:27" hidden="1" x14ac:dyDescent="0.4">
      <c r="B160" t="s">
        <v>16</v>
      </c>
      <c r="C160" t="s">
        <v>2</v>
      </c>
      <c r="H160" s="6">
        <f>IF($C$7&gt;=H158,-IPMT(Hypotheses!$H$20,H158,Hypotheses!$C$7,Hypotheses!$H$45),0)</f>
        <v>0</v>
      </c>
      <c r="I160" s="6">
        <f>IF($C$7&gt;=I158,-IPMT(Hypotheses!$H$20,I158,Hypotheses!$C$7,Hypotheses!$H$45),0)</f>
        <v>0</v>
      </c>
      <c r="J160" s="6">
        <f>IF($C$7&gt;=J158,-IPMT(Hypotheses!$H$20,J158,Hypotheses!$C$7,Hypotheses!$H$45),0)</f>
        <v>0</v>
      </c>
      <c r="K160" s="6">
        <f>IF($C$7&gt;=K158,-IPMT(Hypotheses!$H$20,K158,Hypotheses!$C$7,Hypotheses!$H$45),0)</f>
        <v>0</v>
      </c>
      <c r="L160" s="6">
        <f>IF($C$7&gt;=L158,-IPMT(Hypotheses!$H$20,L158,Hypotheses!$C$7,Hypotheses!$H$45),0)</f>
        <v>0</v>
      </c>
      <c r="M160" s="6">
        <f>IF($C$7&gt;=M158,-IPMT(Hypotheses!$H$20,M158,Hypotheses!$C$7,Hypotheses!$H$45),0)</f>
        <v>0</v>
      </c>
      <c r="N160" s="6">
        <f>IF($C$7&gt;=N158,-IPMT(Hypotheses!$H$20,N158,Hypotheses!$C$7,Hypotheses!$H$45),0)</f>
        <v>0</v>
      </c>
      <c r="O160" s="6">
        <f>IF($C$7&gt;=O158,-IPMT(Hypotheses!$H$20,O158,Hypotheses!$C$7,Hypotheses!$H$45),0)</f>
        <v>0</v>
      </c>
      <c r="P160" s="6">
        <f>IF($C$7&gt;=P158,-IPMT(Hypotheses!$H$20,P158,Hypotheses!$C$7,Hypotheses!$H$45),0)</f>
        <v>0</v>
      </c>
      <c r="Q160" s="6">
        <f>IF($C$7&gt;=Q158,-IPMT(Hypotheses!$H$20,Q158,Hypotheses!$C$7,Hypotheses!$H$45),0)</f>
        <v>0</v>
      </c>
      <c r="R160" s="6">
        <f>IF($C$7&gt;=R158,-IPMT(Hypotheses!$H$20,R158,Hypotheses!$C$7,Hypotheses!$H$45),0)</f>
        <v>0</v>
      </c>
      <c r="S160" s="6">
        <f>IF($C$7&gt;=S158,-IPMT(Hypotheses!$H$20,S158,Hypotheses!$C$7,Hypotheses!$H$45),0)</f>
        <v>0</v>
      </c>
      <c r="T160" s="6">
        <f>IF($C$7&gt;=T158,-IPMT(Hypotheses!$H$20,T158,Hypotheses!$C$7,Hypotheses!$H$45),0)</f>
        <v>0</v>
      </c>
      <c r="U160" s="6">
        <f>IF($C$7&gt;=U158,-IPMT(Hypotheses!$H$20,U158,Hypotheses!$C$7,Hypotheses!$H$45),0)</f>
        <v>0</v>
      </c>
      <c r="V160" s="6">
        <f>IF($C$7&gt;=V158,-IPMT(Hypotheses!$H$20,V158,Hypotheses!$C$7,Hypotheses!$H$45),0)</f>
        <v>0</v>
      </c>
      <c r="W160" s="6">
        <f>IF($C$7&gt;=W158,-IPMT(Hypotheses!$H$20,W158,Hypotheses!$C$7,Hypotheses!$H$45),0)</f>
        <v>0</v>
      </c>
      <c r="X160" s="6">
        <f>IF($C$7&gt;=X158,-IPMT(Hypotheses!$H$20,X158,Hypotheses!$C$7,Hypotheses!$H$45),0)</f>
        <v>0</v>
      </c>
      <c r="Y160" s="6">
        <f>IF($C$7&gt;=Y158,-IPMT(Hypotheses!$H$20,Y158,Hypotheses!$C$7,Hypotheses!$H$45),0)</f>
        <v>0</v>
      </c>
      <c r="Z160" s="6">
        <f>IF($C$7&gt;=Z158,-IPMT(Hypotheses!$H$20,Z158,Hypotheses!$C$7,Hypotheses!$H$45),0)</f>
        <v>0</v>
      </c>
      <c r="AA160" s="6">
        <f>IF($C$7&gt;=AA158,-IPMT(Hypotheses!$H$20,AA158,Hypotheses!$C$7,Hypotheses!$H$45),0)</f>
        <v>0</v>
      </c>
    </row>
    <row r="161" spans="2:30" hidden="1" x14ac:dyDescent="0.4">
      <c r="B161" t="s">
        <v>16</v>
      </c>
      <c r="C161" t="s">
        <v>73</v>
      </c>
      <c r="D161" s="6">
        <f>D156</f>
        <v>0</v>
      </c>
      <c r="E161" s="6">
        <f>E156</f>
        <v>0</v>
      </c>
      <c r="F161" s="6">
        <f>F156</f>
        <v>0</v>
      </c>
      <c r="G161" s="6">
        <f>G156</f>
        <v>0</v>
      </c>
      <c r="H161" s="6">
        <f>H156-H$49</f>
        <v>0</v>
      </c>
      <c r="I161" s="6">
        <f t="shared" ref="I161:AA161" si="94">H161*(1+$C$4)</f>
        <v>0</v>
      </c>
      <c r="J161" s="6">
        <f t="shared" si="94"/>
        <v>0</v>
      </c>
      <c r="K161" s="6">
        <f t="shared" si="94"/>
        <v>0</v>
      </c>
      <c r="L161" s="6">
        <f t="shared" si="94"/>
        <v>0</v>
      </c>
      <c r="M161" s="6">
        <f t="shared" si="94"/>
        <v>0</v>
      </c>
      <c r="N161" s="6">
        <f t="shared" si="94"/>
        <v>0</v>
      </c>
      <c r="O161" s="6">
        <f t="shared" si="94"/>
        <v>0</v>
      </c>
      <c r="P161" s="6">
        <f t="shared" si="94"/>
        <v>0</v>
      </c>
      <c r="Q161" s="6">
        <f t="shared" si="94"/>
        <v>0</v>
      </c>
      <c r="R161" s="6">
        <f t="shared" si="94"/>
        <v>0</v>
      </c>
      <c r="S161" s="6">
        <f t="shared" si="94"/>
        <v>0</v>
      </c>
      <c r="T161" s="6">
        <f t="shared" si="94"/>
        <v>0</v>
      </c>
      <c r="U161" s="6">
        <f t="shared" si="94"/>
        <v>0</v>
      </c>
      <c r="V161" s="6">
        <f t="shared" si="94"/>
        <v>0</v>
      </c>
      <c r="W161" s="6">
        <f t="shared" si="94"/>
        <v>0</v>
      </c>
      <c r="X161" s="6">
        <f t="shared" si="94"/>
        <v>0</v>
      </c>
      <c r="Y161" s="6">
        <f t="shared" si="94"/>
        <v>0</v>
      </c>
      <c r="Z161" s="6">
        <f t="shared" si="94"/>
        <v>0</v>
      </c>
      <c r="AA161" s="6">
        <f t="shared" si="94"/>
        <v>0</v>
      </c>
    </row>
    <row r="162" spans="2:30" hidden="1" x14ac:dyDescent="0.4"/>
    <row r="163" spans="2:30" hidden="1" x14ac:dyDescent="0.4">
      <c r="I163">
        <v>1</v>
      </c>
      <c r="J163">
        <v>2</v>
      </c>
      <c r="K163">
        <v>3</v>
      </c>
      <c r="L163">
        <v>4</v>
      </c>
      <c r="M163">
        <v>5</v>
      </c>
      <c r="N163">
        <v>6</v>
      </c>
      <c r="O163">
        <v>7</v>
      </c>
      <c r="P163">
        <v>8</v>
      </c>
      <c r="Q163">
        <v>9</v>
      </c>
      <c r="R163">
        <v>10</v>
      </c>
      <c r="S163">
        <v>11</v>
      </c>
      <c r="T163">
        <v>12</v>
      </c>
      <c r="U163">
        <v>13</v>
      </c>
      <c r="V163">
        <v>14</v>
      </c>
      <c r="W163">
        <v>15</v>
      </c>
      <c r="X163">
        <v>16</v>
      </c>
      <c r="Y163">
        <v>17</v>
      </c>
      <c r="Z163">
        <v>18</v>
      </c>
      <c r="AA163">
        <v>19</v>
      </c>
      <c r="AB163">
        <v>20</v>
      </c>
    </row>
    <row r="164" spans="2:30" hidden="1" x14ac:dyDescent="0.4">
      <c r="B164" t="s">
        <v>17</v>
      </c>
      <c r="C164" t="s">
        <v>1</v>
      </c>
      <c r="I164" s="6">
        <f>IF($C$7&gt;=I163,-PPMT(Hypotheses!$I$20,I163,Hypotheses!$C$7,Hypotheses!$I$45),0)</f>
        <v>0</v>
      </c>
      <c r="J164" s="6">
        <f>IF($C$7&gt;=J163,-PPMT(Hypotheses!$I$20,J163,Hypotheses!$C$7,Hypotheses!$I$45),0)</f>
        <v>0</v>
      </c>
      <c r="K164" s="6">
        <f>IF($C$7&gt;=K163,-PPMT(Hypotheses!$I$20,K163,Hypotheses!$C$7,Hypotheses!$I$45),0)</f>
        <v>0</v>
      </c>
      <c r="L164" s="6">
        <f>IF($C$7&gt;=L163,-PPMT(Hypotheses!$I$20,L163,Hypotheses!$C$7,Hypotheses!$I$45),0)</f>
        <v>0</v>
      </c>
      <c r="M164" s="6">
        <f>IF($C$7&gt;=M163,-PPMT(Hypotheses!$I$20,M163,Hypotheses!$C$7,Hypotheses!$I$45),0)</f>
        <v>0</v>
      </c>
      <c r="N164" s="6">
        <f>IF($C$7&gt;=N163,-PPMT(Hypotheses!$I$20,N163,Hypotheses!$C$7,Hypotheses!$I$45),0)</f>
        <v>0</v>
      </c>
      <c r="O164" s="6">
        <f>IF($C$7&gt;=O163,-PPMT(Hypotheses!$I$20,O163,Hypotheses!$C$7,Hypotheses!$I$45),0)</f>
        <v>0</v>
      </c>
      <c r="P164" s="6">
        <f>IF($C$7&gt;=P163,-PPMT(Hypotheses!$I$20,P163,Hypotheses!$C$7,Hypotheses!$I$45),0)</f>
        <v>0</v>
      </c>
      <c r="Q164" s="6">
        <f>IF($C$7&gt;=Q163,-PPMT(Hypotheses!$I$20,Q163,Hypotheses!$C$7,Hypotheses!$I$45),0)</f>
        <v>0</v>
      </c>
      <c r="R164" s="6">
        <f>IF($C$7&gt;=R163,-PPMT(Hypotheses!$I$20,R163,Hypotheses!$C$7,Hypotheses!$I$45),0)</f>
        <v>0</v>
      </c>
      <c r="S164" s="6">
        <f>IF($C$7&gt;=S163,-PPMT(Hypotheses!$I$20,S163,Hypotheses!$C$7,Hypotheses!$I$45),0)</f>
        <v>0</v>
      </c>
      <c r="T164" s="6">
        <f>IF($C$7&gt;=T163,-PPMT(Hypotheses!$I$20,T163,Hypotheses!$C$7,Hypotheses!$I$45),0)</f>
        <v>0</v>
      </c>
      <c r="U164" s="6">
        <f>IF($C$7&gt;=U163,-PPMT(Hypotheses!$I$20,U163,Hypotheses!$C$7,Hypotheses!$I$45),0)</f>
        <v>0</v>
      </c>
      <c r="V164" s="6">
        <f>IF($C$7&gt;=V163,-PPMT(Hypotheses!$I$20,V163,Hypotheses!$C$7,Hypotheses!$I$45),0)</f>
        <v>0</v>
      </c>
      <c r="W164" s="6">
        <f>IF($C$7&gt;=W163,-PPMT(Hypotheses!$I$20,W163,Hypotheses!$C$7,Hypotheses!$I$45),0)</f>
        <v>0</v>
      </c>
      <c r="X164" s="6">
        <f>IF($C$7&gt;=X163,-PPMT(Hypotheses!$I$20,X163,Hypotheses!$C$7,Hypotheses!$I$45),0)</f>
        <v>0</v>
      </c>
      <c r="Y164" s="6">
        <f>IF($C$7&gt;=Y163,-PPMT(Hypotheses!$I$20,Y163,Hypotheses!$C$7,Hypotheses!$I$45),0)</f>
        <v>0</v>
      </c>
      <c r="Z164" s="6">
        <f>IF($C$7&gt;=Z163,-PPMT(Hypotheses!$I$20,Z163,Hypotheses!$C$7,Hypotheses!$I$45),0)</f>
        <v>0</v>
      </c>
      <c r="AA164" s="6">
        <f>IF($C$7&gt;=AA163,-PPMT(Hypotheses!$I$20,AA163,Hypotheses!$C$7,Hypotheses!$I$45),0)</f>
        <v>0</v>
      </c>
      <c r="AB164" s="6">
        <f>IF($C$7&gt;=AB163,-PPMT(Hypotheses!$I$20,AB163,Hypotheses!$C$7,Hypotheses!$I$45),0)</f>
        <v>0</v>
      </c>
    </row>
    <row r="165" spans="2:30" hidden="1" x14ac:dyDescent="0.4">
      <c r="B165" t="s">
        <v>17</v>
      </c>
      <c r="C165" t="s">
        <v>2</v>
      </c>
      <c r="I165" s="6">
        <f>IF($C$7&gt;=I163,-IPMT(Hypotheses!$I$20,I163,Hypotheses!$C$7,Hypotheses!$I$45),0)</f>
        <v>0</v>
      </c>
      <c r="J165" s="6">
        <f>IF($C$7&gt;=J163,-IPMT(Hypotheses!$I$20,J163,Hypotheses!$C$7,Hypotheses!$I$45),0)</f>
        <v>0</v>
      </c>
      <c r="K165" s="6">
        <f>IF($C$7&gt;=K163,-IPMT(Hypotheses!$I$20,K163,Hypotheses!$C$7,Hypotheses!$I$45),0)</f>
        <v>0</v>
      </c>
      <c r="L165" s="6">
        <f>IF($C$7&gt;=L163,-IPMT(Hypotheses!$I$20,L163,Hypotheses!$C$7,Hypotheses!$I$45),0)</f>
        <v>0</v>
      </c>
      <c r="M165" s="6">
        <f>IF($C$7&gt;=M163,-IPMT(Hypotheses!$I$20,M163,Hypotheses!$C$7,Hypotheses!$I$45),0)</f>
        <v>0</v>
      </c>
      <c r="N165" s="6">
        <f>IF($C$7&gt;=N163,-IPMT(Hypotheses!$I$20,N163,Hypotheses!$C$7,Hypotheses!$I$45),0)</f>
        <v>0</v>
      </c>
      <c r="O165" s="6">
        <f>IF($C$7&gt;=O163,-IPMT(Hypotheses!$I$20,O163,Hypotheses!$C$7,Hypotheses!$I$45),0)</f>
        <v>0</v>
      </c>
      <c r="P165" s="6">
        <f>IF($C$7&gt;=P163,-IPMT(Hypotheses!$I$20,P163,Hypotheses!$C$7,Hypotheses!$I$45),0)</f>
        <v>0</v>
      </c>
      <c r="Q165" s="6">
        <f>IF($C$7&gt;=Q163,-IPMT(Hypotheses!$I$20,Q163,Hypotheses!$C$7,Hypotheses!$I$45),0)</f>
        <v>0</v>
      </c>
      <c r="R165" s="6">
        <f>IF($C$7&gt;=R163,-IPMT(Hypotheses!$I$20,R163,Hypotheses!$C$7,Hypotheses!$I$45),0)</f>
        <v>0</v>
      </c>
      <c r="S165" s="6">
        <f>IF($C$7&gt;=S163,-IPMT(Hypotheses!$I$20,S163,Hypotheses!$C$7,Hypotheses!$I$45),0)</f>
        <v>0</v>
      </c>
      <c r="T165" s="6">
        <f>IF($C$7&gt;=T163,-IPMT(Hypotheses!$I$20,T163,Hypotheses!$C$7,Hypotheses!$I$45),0)</f>
        <v>0</v>
      </c>
      <c r="U165" s="6">
        <f>IF($C$7&gt;=U163,-IPMT(Hypotheses!$I$20,U163,Hypotheses!$C$7,Hypotheses!$I$45),0)</f>
        <v>0</v>
      </c>
      <c r="V165" s="6">
        <f>IF($C$7&gt;=V163,-IPMT(Hypotheses!$I$20,V163,Hypotheses!$C$7,Hypotheses!$I$45),0)</f>
        <v>0</v>
      </c>
      <c r="W165" s="6">
        <f>IF($C$7&gt;=W163,-IPMT(Hypotheses!$I$20,W163,Hypotheses!$C$7,Hypotheses!$I$45),0)</f>
        <v>0</v>
      </c>
      <c r="X165" s="6">
        <f>IF($C$7&gt;=X163,-IPMT(Hypotheses!$I$20,X163,Hypotheses!$C$7,Hypotheses!$I$45),0)</f>
        <v>0</v>
      </c>
      <c r="Y165" s="6">
        <f>IF($C$7&gt;=Y163,-IPMT(Hypotheses!$I$20,Y163,Hypotheses!$C$7,Hypotheses!$I$45),0)</f>
        <v>0</v>
      </c>
      <c r="Z165" s="6">
        <f>IF($C$7&gt;=Z163,-IPMT(Hypotheses!$I$20,Z163,Hypotheses!$C$7,Hypotheses!$I$45),0)</f>
        <v>0</v>
      </c>
      <c r="AA165" s="6">
        <f>IF($C$7&gt;=AA163,-IPMT(Hypotheses!$I$20,AA163,Hypotheses!$C$7,Hypotheses!$I$45),0)</f>
        <v>0</v>
      </c>
      <c r="AB165" s="6">
        <f>IF($C$7&gt;=AB163,-IPMT(Hypotheses!$I$20,AB163,Hypotheses!$C$7,Hypotheses!$I$45),0)</f>
        <v>0</v>
      </c>
    </row>
    <row r="166" spans="2:30" hidden="1" x14ac:dyDescent="0.4">
      <c r="B166" t="s">
        <v>17</v>
      </c>
      <c r="C166" t="s">
        <v>73</v>
      </c>
      <c r="D166" s="6">
        <f>D161</f>
        <v>0</v>
      </c>
      <c r="E166" s="6">
        <f>E161</f>
        <v>0</v>
      </c>
      <c r="F166" s="6">
        <f>F161</f>
        <v>0</v>
      </c>
      <c r="G166" s="6">
        <f>G161</f>
        <v>0</v>
      </c>
      <c r="H166" s="6">
        <f>H161</f>
        <v>0</v>
      </c>
      <c r="I166" s="6">
        <f>I161-I$49</f>
        <v>0</v>
      </c>
      <c r="J166" s="6">
        <f t="shared" ref="J166:AB166" si="95">I166*(1+$C$4)</f>
        <v>0</v>
      </c>
      <c r="K166" s="6">
        <f t="shared" si="95"/>
        <v>0</v>
      </c>
      <c r="L166" s="6">
        <f t="shared" si="95"/>
        <v>0</v>
      </c>
      <c r="M166" s="6">
        <f t="shared" si="95"/>
        <v>0</v>
      </c>
      <c r="N166" s="6">
        <f t="shared" si="95"/>
        <v>0</v>
      </c>
      <c r="O166" s="6">
        <f t="shared" si="95"/>
        <v>0</v>
      </c>
      <c r="P166" s="6">
        <f t="shared" si="95"/>
        <v>0</v>
      </c>
      <c r="Q166" s="6">
        <f t="shared" si="95"/>
        <v>0</v>
      </c>
      <c r="R166" s="6">
        <f t="shared" si="95"/>
        <v>0</v>
      </c>
      <c r="S166" s="6">
        <f t="shared" si="95"/>
        <v>0</v>
      </c>
      <c r="T166" s="6">
        <f t="shared" si="95"/>
        <v>0</v>
      </c>
      <c r="U166" s="6">
        <f t="shared" si="95"/>
        <v>0</v>
      </c>
      <c r="V166" s="6">
        <f t="shared" si="95"/>
        <v>0</v>
      </c>
      <c r="W166" s="6">
        <f t="shared" si="95"/>
        <v>0</v>
      </c>
      <c r="X166" s="6">
        <f t="shared" si="95"/>
        <v>0</v>
      </c>
      <c r="Y166" s="6">
        <f t="shared" si="95"/>
        <v>0</v>
      </c>
      <c r="Z166" s="6">
        <f t="shared" si="95"/>
        <v>0</v>
      </c>
      <c r="AA166" s="6">
        <f t="shared" si="95"/>
        <v>0</v>
      </c>
      <c r="AB166" s="6">
        <f t="shared" si="95"/>
        <v>0</v>
      </c>
    </row>
    <row r="167" spans="2:30" hidden="1" x14ac:dyDescent="0.4"/>
    <row r="168" spans="2:30" hidden="1" x14ac:dyDescent="0.4">
      <c r="J168">
        <v>1</v>
      </c>
      <c r="K168">
        <v>2</v>
      </c>
      <c r="L168">
        <v>3</v>
      </c>
      <c r="M168">
        <v>4</v>
      </c>
      <c r="N168">
        <v>5</v>
      </c>
      <c r="O168">
        <v>6</v>
      </c>
      <c r="P168">
        <v>7</v>
      </c>
      <c r="Q168">
        <v>8</v>
      </c>
      <c r="R168">
        <v>9</v>
      </c>
      <c r="S168">
        <v>10</v>
      </c>
      <c r="T168">
        <v>11</v>
      </c>
      <c r="U168">
        <v>12</v>
      </c>
      <c r="V168">
        <v>13</v>
      </c>
      <c r="W168">
        <v>14</v>
      </c>
      <c r="X168">
        <v>15</v>
      </c>
      <c r="Y168">
        <v>16</v>
      </c>
      <c r="Z168">
        <v>17</v>
      </c>
      <c r="AA168">
        <v>18</v>
      </c>
      <c r="AB168">
        <v>19</v>
      </c>
      <c r="AC168">
        <v>20</v>
      </c>
    </row>
    <row r="169" spans="2:30" hidden="1" x14ac:dyDescent="0.4">
      <c r="B169" t="s">
        <v>18</v>
      </c>
      <c r="C169" t="s">
        <v>1</v>
      </c>
      <c r="J169" s="6">
        <f>IF($C$7&gt;=J168,-PPMT(Hypotheses!$J$20,J168,Hypotheses!$C$7,Hypotheses!$J$45),0)</f>
        <v>0</v>
      </c>
      <c r="K169" s="6">
        <f>IF($C$7&gt;=K168,-PPMT(Hypotheses!$J$20,K168,Hypotheses!$C$7,Hypotheses!$J$45),0)</f>
        <v>0</v>
      </c>
      <c r="L169" s="6">
        <f>IF($C$7&gt;=L168,-PPMT(Hypotheses!$J$20,L168,Hypotheses!$C$7,Hypotheses!$J$45),0)</f>
        <v>0</v>
      </c>
      <c r="M169" s="6">
        <f>IF($C$7&gt;=M168,-PPMT(Hypotheses!$J$20,M168,Hypotheses!$C$7,Hypotheses!$J$45),0)</f>
        <v>0</v>
      </c>
      <c r="N169" s="6">
        <f>IF($C$7&gt;=N168,-PPMT(Hypotheses!$J$20,N168,Hypotheses!$C$7,Hypotheses!$J$45),0)</f>
        <v>0</v>
      </c>
      <c r="O169" s="6">
        <f>IF($C$7&gt;=O168,-PPMT(Hypotheses!$J$20,O168,Hypotheses!$C$7,Hypotheses!$J$45),0)</f>
        <v>0</v>
      </c>
      <c r="P169" s="6">
        <f>IF($C$7&gt;=P168,-PPMT(Hypotheses!$J$20,P168,Hypotheses!$C$7,Hypotheses!$J$45),0)</f>
        <v>0</v>
      </c>
      <c r="Q169" s="6">
        <f>IF($C$7&gt;=Q168,-PPMT(Hypotheses!$J$20,Q168,Hypotheses!$C$7,Hypotheses!$J$45),0)</f>
        <v>0</v>
      </c>
      <c r="R169" s="6">
        <f>IF($C$7&gt;=R168,-PPMT(Hypotheses!$J$20,R168,Hypotheses!$C$7,Hypotheses!$J$45),0)</f>
        <v>0</v>
      </c>
      <c r="S169" s="6">
        <f>IF($C$7&gt;=S168,-PPMT(Hypotheses!$J$20,S168,Hypotheses!$C$7,Hypotheses!$J$45),0)</f>
        <v>0</v>
      </c>
      <c r="T169" s="6">
        <f>IF($C$7&gt;=T168,-PPMT(Hypotheses!$J$20,T168,Hypotheses!$C$7,Hypotheses!$J$45),0)</f>
        <v>0</v>
      </c>
      <c r="U169" s="6">
        <f>IF($C$7&gt;=U168,-PPMT(Hypotheses!$J$20,U168,Hypotheses!$C$7,Hypotheses!$J$45),0)</f>
        <v>0</v>
      </c>
      <c r="V169" s="6">
        <f>IF($C$7&gt;=V168,-PPMT(Hypotheses!$J$20,V168,Hypotheses!$C$7,Hypotheses!$J$45),0)</f>
        <v>0</v>
      </c>
      <c r="W169" s="6">
        <f>IF($C$7&gt;=W168,-PPMT(Hypotheses!$J$20,W168,Hypotheses!$C$7,Hypotheses!$J$45),0)</f>
        <v>0</v>
      </c>
      <c r="X169" s="6">
        <f>IF($C$7&gt;=X168,-PPMT(Hypotheses!$J$20,X168,Hypotheses!$C$7,Hypotheses!$J$45),0)</f>
        <v>0</v>
      </c>
      <c r="Y169" s="6">
        <f>IF($C$7&gt;=Y168,-PPMT(Hypotheses!$J$20,Y168,Hypotheses!$C$7,Hypotheses!$J$45),0)</f>
        <v>0</v>
      </c>
      <c r="Z169" s="6">
        <f>IF($C$7&gt;=Z168,-PPMT(Hypotheses!$J$20,Z168,Hypotheses!$C$7,Hypotheses!$J$45),0)</f>
        <v>0</v>
      </c>
      <c r="AA169" s="6">
        <f>IF($C$7&gt;=AA168,-PPMT(Hypotheses!$J$20,AA168,Hypotheses!$C$7,Hypotheses!$J$45),0)</f>
        <v>0</v>
      </c>
      <c r="AB169" s="6">
        <f>IF($C$7&gt;=AB168,-PPMT(Hypotheses!$J$20,AB168,Hypotheses!$C$7,Hypotheses!$J$45),0)</f>
        <v>0</v>
      </c>
      <c r="AC169" s="6">
        <f>IF($C$7&gt;=AC168,-PPMT(Hypotheses!$J$20,AC168,Hypotheses!$C$7,Hypotheses!$J$45),0)</f>
        <v>0</v>
      </c>
    </row>
    <row r="170" spans="2:30" hidden="1" x14ac:dyDescent="0.4">
      <c r="B170" t="s">
        <v>18</v>
      </c>
      <c r="C170" t="s">
        <v>2</v>
      </c>
      <c r="J170" s="6">
        <f>IF($C$7&gt;=J168,-IPMT(Hypotheses!$J$20,J168,Hypotheses!$C$7,Hypotheses!$J$45),0)</f>
        <v>0</v>
      </c>
      <c r="K170" s="6">
        <f>IF($C$7&gt;=K168,-IPMT(Hypotheses!$J$20,K168,Hypotheses!$C$7,Hypotheses!$J$45),0)</f>
        <v>0</v>
      </c>
      <c r="L170" s="6">
        <f>IF($C$7&gt;=L168,-IPMT(Hypotheses!$J$20,L168,Hypotheses!$C$7,Hypotheses!$J$45),0)</f>
        <v>0</v>
      </c>
      <c r="M170" s="6">
        <f>IF($C$7&gt;=M168,-IPMT(Hypotheses!$J$20,M168,Hypotheses!$C$7,Hypotheses!$J$45),0)</f>
        <v>0</v>
      </c>
      <c r="N170" s="6">
        <f>IF($C$7&gt;=N168,-IPMT(Hypotheses!$J$20,N168,Hypotheses!$C$7,Hypotheses!$J$45),0)</f>
        <v>0</v>
      </c>
      <c r="O170" s="6">
        <f>IF($C$7&gt;=O168,-IPMT(Hypotheses!$J$20,O168,Hypotheses!$C$7,Hypotheses!$J$45),0)</f>
        <v>0</v>
      </c>
      <c r="P170" s="6">
        <f>IF($C$7&gt;=P168,-IPMT(Hypotheses!$J$20,P168,Hypotheses!$C$7,Hypotheses!$J$45),0)</f>
        <v>0</v>
      </c>
      <c r="Q170" s="6">
        <f>IF($C$7&gt;=Q168,-IPMT(Hypotheses!$J$20,Q168,Hypotheses!$C$7,Hypotheses!$J$45),0)</f>
        <v>0</v>
      </c>
      <c r="R170" s="6">
        <f>IF($C$7&gt;=R168,-IPMT(Hypotheses!$J$20,R168,Hypotheses!$C$7,Hypotheses!$J$45),0)</f>
        <v>0</v>
      </c>
      <c r="S170" s="6">
        <f>IF($C$7&gt;=S168,-IPMT(Hypotheses!$J$20,S168,Hypotheses!$C$7,Hypotheses!$J$45),0)</f>
        <v>0</v>
      </c>
      <c r="T170" s="6">
        <f>IF($C$7&gt;=T168,-IPMT(Hypotheses!$J$20,T168,Hypotheses!$C$7,Hypotheses!$J$45),0)</f>
        <v>0</v>
      </c>
      <c r="U170" s="6">
        <f>IF($C$7&gt;=U168,-IPMT(Hypotheses!$J$20,U168,Hypotheses!$C$7,Hypotheses!$J$45),0)</f>
        <v>0</v>
      </c>
      <c r="V170" s="6">
        <f>IF($C$7&gt;=V168,-IPMT(Hypotheses!$J$20,V168,Hypotheses!$C$7,Hypotheses!$J$45),0)</f>
        <v>0</v>
      </c>
      <c r="W170" s="6">
        <f>IF($C$7&gt;=W168,-IPMT(Hypotheses!$J$20,W168,Hypotheses!$C$7,Hypotheses!$J$45),0)</f>
        <v>0</v>
      </c>
      <c r="X170" s="6">
        <f>IF($C$7&gt;=X168,-IPMT(Hypotheses!$J$20,X168,Hypotheses!$C$7,Hypotheses!$J$45),0)</f>
        <v>0</v>
      </c>
      <c r="Y170" s="6">
        <f>IF($C$7&gt;=Y168,-IPMT(Hypotheses!$J$20,Y168,Hypotheses!$C$7,Hypotheses!$J$45),0)</f>
        <v>0</v>
      </c>
      <c r="Z170" s="6">
        <f>IF($C$7&gt;=Z168,-IPMT(Hypotheses!$J$20,Z168,Hypotheses!$C$7,Hypotheses!$J$45),0)</f>
        <v>0</v>
      </c>
      <c r="AA170" s="6">
        <f>IF($C$7&gt;=AA168,-IPMT(Hypotheses!$J$20,AA168,Hypotheses!$C$7,Hypotheses!$J$45),0)</f>
        <v>0</v>
      </c>
      <c r="AB170" s="6">
        <f>IF($C$7&gt;=AB168,-IPMT(Hypotheses!$J$20,AB168,Hypotheses!$C$7,Hypotheses!$J$45),0)</f>
        <v>0</v>
      </c>
      <c r="AC170" s="6">
        <f>IF($C$7&gt;=AC168,-IPMT(Hypotheses!$J$20,AC168,Hypotheses!$C$7,Hypotheses!$J$45),0)</f>
        <v>0</v>
      </c>
    </row>
    <row r="171" spans="2:30" hidden="1" x14ac:dyDescent="0.4">
      <c r="B171" t="s">
        <v>18</v>
      </c>
      <c r="C171" t="s">
        <v>73</v>
      </c>
      <c r="D171" s="6">
        <f t="shared" ref="D171" si="96">D166</f>
        <v>0</v>
      </c>
      <c r="E171" s="6">
        <f t="shared" ref="E171:I171" si="97">E166</f>
        <v>0</v>
      </c>
      <c r="F171" s="6">
        <f t="shared" si="97"/>
        <v>0</v>
      </c>
      <c r="G171" s="6">
        <f t="shared" si="97"/>
        <v>0</v>
      </c>
      <c r="H171" s="6">
        <f t="shared" si="97"/>
        <v>0</v>
      </c>
      <c r="I171" s="6">
        <f t="shared" si="97"/>
        <v>0</v>
      </c>
      <c r="J171" s="6">
        <f>J166-J$49</f>
        <v>0</v>
      </c>
      <c r="K171" s="6">
        <f t="shared" ref="K171:AC171" si="98">J171*(1+$C$4)</f>
        <v>0</v>
      </c>
      <c r="L171" s="6">
        <f t="shared" si="98"/>
        <v>0</v>
      </c>
      <c r="M171" s="6">
        <f t="shared" si="98"/>
        <v>0</v>
      </c>
      <c r="N171" s="6">
        <f t="shared" si="98"/>
        <v>0</v>
      </c>
      <c r="O171" s="6">
        <f t="shared" si="98"/>
        <v>0</v>
      </c>
      <c r="P171" s="6">
        <f t="shared" si="98"/>
        <v>0</v>
      </c>
      <c r="Q171" s="6">
        <f t="shared" si="98"/>
        <v>0</v>
      </c>
      <c r="R171" s="6">
        <f t="shared" si="98"/>
        <v>0</v>
      </c>
      <c r="S171" s="6">
        <f t="shared" si="98"/>
        <v>0</v>
      </c>
      <c r="T171" s="6">
        <f t="shared" si="98"/>
        <v>0</v>
      </c>
      <c r="U171" s="6">
        <f t="shared" si="98"/>
        <v>0</v>
      </c>
      <c r="V171" s="6">
        <f t="shared" si="98"/>
        <v>0</v>
      </c>
      <c r="W171" s="6">
        <f t="shared" si="98"/>
        <v>0</v>
      </c>
      <c r="X171" s="6">
        <f t="shared" si="98"/>
        <v>0</v>
      </c>
      <c r="Y171" s="6">
        <f t="shared" si="98"/>
        <v>0</v>
      </c>
      <c r="Z171" s="6">
        <f t="shared" si="98"/>
        <v>0</v>
      </c>
      <c r="AA171" s="6">
        <f t="shared" si="98"/>
        <v>0</v>
      </c>
      <c r="AB171" s="6">
        <f t="shared" si="98"/>
        <v>0</v>
      </c>
      <c r="AC171" s="6">
        <f t="shared" si="98"/>
        <v>0</v>
      </c>
    </row>
    <row r="172" spans="2:30" hidden="1" x14ac:dyDescent="0.4"/>
    <row r="173" spans="2:30" hidden="1" x14ac:dyDescent="0.4">
      <c r="K173">
        <v>1</v>
      </c>
      <c r="L173">
        <v>2</v>
      </c>
      <c r="M173">
        <v>3</v>
      </c>
      <c r="N173">
        <v>4</v>
      </c>
      <c r="O173">
        <v>5</v>
      </c>
      <c r="P173">
        <v>6</v>
      </c>
      <c r="Q173">
        <v>7</v>
      </c>
      <c r="R173">
        <v>8</v>
      </c>
      <c r="S173">
        <v>9</v>
      </c>
      <c r="T173">
        <v>10</v>
      </c>
      <c r="U173">
        <v>11</v>
      </c>
      <c r="V173">
        <v>12</v>
      </c>
      <c r="W173">
        <v>13</v>
      </c>
      <c r="X173">
        <v>14</v>
      </c>
      <c r="Y173">
        <v>15</v>
      </c>
      <c r="Z173">
        <v>16</v>
      </c>
      <c r="AA173">
        <v>17</v>
      </c>
      <c r="AB173">
        <v>18</v>
      </c>
      <c r="AC173">
        <v>19</v>
      </c>
      <c r="AD173">
        <v>20</v>
      </c>
    </row>
    <row r="174" spans="2:30" hidden="1" x14ac:dyDescent="0.4">
      <c r="B174" t="s">
        <v>19</v>
      </c>
      <c r="C174" t="s">
        <v>1</v>
      </c>
      <c r="K174" s="6">
        <f>IF($C$7&gt;=K173,-PPMT(Hypotheses!$K$20,K173,Hypotheses!$C$7,Hypotheses!$K$45),0)</f>
        <v>0</v>
      </c>
      <c r="L174" s="6">
        <f>IF($C$7&gt;=L173,-PPMT(Hypotheses!$K$20,L173,Hypotheses!$C$7,Hypotheses!$K$45),0)</f>
        <v>0</v>
      </c>
      <c r="M174" s="6">
        <f>IF($C$7&gt;=M173,-PPMT(Hypotheses!$K$20,M173,Hypotheses!$C$7,Hypotheses!$K$45),0)</f>
        <v>0</v>
      </c>
      <c r="N174" s="6">
        <f>IF($C$7&gt;=N173,-PPMT(Hypotheses!$K$20,N173,Hypotheses!$C$7,Hypotheses!$K$45),0)</f>
        <v>0</v>
      </c>
      <c r="O174" s="6">
        <f>IF($C$7&gt;=O173,-PPMT(Hypotheses!$K$20,O173,Hypotheses!$C$7,Hypotheses!$K$45),0)</f>
        <v>0</v>
      </c>
      <c r="P174" s="6">
        <f>IF($C$7&gt;=P173,-PPMT(Hypotheses!$K$20,P173,Hypotheses!$C$7,Hypotheses!$K$45),0)</f>
        <v>0</v>
      </c>
      <c r="Q174" s="6">
        <f>IF($C$7&gt;=Q173,-PPMT(Hypotheses!$K$20,Q173,Hypotheses!$C$7,Hypotheses!$K$45),0)</f>
        <v>0</v>
      </c>
      <c r="R174" s="6">
        <f>IF($C$7&gt;=R173,-PPMT(Hypotheses!$K$20,R173,Hypotheses!$C$7,Hypotheses!$K$45),0)</f>
        <v>0</v>
      </c>
      <c r="S174" s="6">
        <f>IF($C$7&gt;=S173,-PPMT(Hypotheses!$K$20,S173,Hypotheses!$C$7,Hypotheses!$K$45),0)</f>
        <v>0</v>
      </c>
      <c r="T174" s="6">
        <f>IF($C$7&gt;=T173,-PPMT(Hypotheses!$K$20,T173,Hypotheses!$C$7,Hypotheses!$K$45),0)</f>
        <v>0</v>
      </c>
      <c r="U174" s="6">
        <f>IF($C$7&gt;=U173,-PPMT(Hypotheses!$K$20,U173,Hypotheses!$C$7,Hypotheses!$K$45),0)</f>
        <v>0</v>
      </c>
      <c r="V174" s="6">
        <f>IF($C$7&gt;=V173,-PPMT(Hypotheses!$K$20,V173,Hypotheses!$C$7,Hypotheses!$K$45),0)</f>
        <v>0</v>
      </c>
      <c r="W174" s="6">
        <f>IF($C$7&gt;=W173,-PPMT(Hypotheses!$K$20,W173,Hypotheses!$C$7,Hypotheses!$K$45),0)</f>
        <v>0</v>
      </c>
      <c r="X174" s="6">
        <f>IF($C$7&gt;=X173,-PPMT(Hypotheses!$K$20,X173,Hypotheses!$C$7,Hypotheses!$K$45),0)</f>
        <v>0</v>
      </c>
      <c r="Y174" s="6">
        <f>IF($C$7&gt;=Y173,-PPMT(Hypotheses!$K$20,Y173,Hypotheses!$C$7,Hypotheses!$K$45),0)</f>
        <v>0</v>
      </c>
      <c r="Z174" s="6">
        <f>IF($C$7&gt;=Z173,-PPMT(Hypotheses!$K$20,Z173,Hypotheses!$C$7,Hypotheses!$K$45),0)</f>
        <v>0</v>
      </c>
      <c r="AA174" s="6">
        <f>IF($C$7&gt;=AA173,-PPMT(Hypotheses!$K$20,AA173,Hypotheses!$C$7,Hypotheses!$K$45),0)</f>
        <v>0</v>
      </c>
      <c r="AB174" s="6">
        <f>IF($C$7&gt;=AB173,-PPMT(Hypotheses!$K$20,AB173,Hypotheses!$C$7,Hypotheses!$K$45),0)</f>
        <v>0</v>
      </c>
      <c r="AC174" s="6">
        <f>IF($C$7&gt;=AC173,-PPMT(Hypotheses!$K$20,AC173,Hypotheses!$C$7,Hypotheses!$K$45),0)</f>
        <v>0</v>
      </c>
      <c r="AD174" s="6">
        <f>IF($C$7&gt;=AD173,-PPMT(Hypotheses!$K$20,AD173,Hypotheses!$C$7,Hypotheses!$K$45),0)</f>
        <v>0</v>
      </c>
    </row>
    <row r="175" spans="2:30" hidden="1" x14ac:dyDescent="0.4">
      <c r="B175" t="s">
        <v>19</v>
      </c>
      <c r="C175" t="s">
        <v>2</v>
      </c>
      <c r="K175" s="6">
        <f>IF($C$7&gt;=K173,-IPMT(Hypotheses!$K$20,K173,Hypotheses!$C$7,Hypotheses!$K$45),0)</f>
        <v>0</v>
      </c>
      <c r="L175" s="6">
        <f>IF($C$7&gt;=L173,-IPMT(Hypotheses!$K$20,L173,Hypotheses!$C$7,Hypotheses!$K$45),0)</f>
        <v>0</v>
      </c>
      <c r="M175" s="6">
        <f>IF($C$7&gt;=M173,-IPMT(Hypotheses!$K$20,M173,Hypotheses!$C$7,Hypotheses!$K$45),0)</f>
        <v>0</v>
      </c>
      <c r="N175" s="6">
        <f>IF($C$7&gt;=N173,-IPMT(Hypotheses!$K$20,N173,Hypotheses!$C$7,Hypotheses!$K$45),0)</f>
        <v>0</v>
      </c>
      <c r="O175" s="6">
        <f>IF($C$7&gt;=O173,-IPMT(Hypotheses!$K$20,O173,Hypotheses!$C$7,Hypotheses!$K$45),0)</f>
        <v>0</v>
      </c>
      <c r="P175" s="6">
        <f>IF($C$7&gt;=P173,-IPMT(Hypotheses!$K$20,P173,Hypotheses!$C$7,Hypotheses!$K$45),0)</f>
        <v>0</v>
      </c>
      <c r="Q175" s="6">
        <f>IF($C$7&gt;=Q173,-IPMT(Hypotheses!$K$20,Q173,Hypotheses!$C$7,Hypotheses!$K$45),0)</f>
        <v>0</v>
      </c>
      <c r="R175" s="6">
        <f>IF($C$7&gt;=R173,-IPMT(Hypotheses!$K$20,R173,Hypotheses!$C$7,Hypotheses!$K$45),0)</f>
        <v>0</v>
      </c>
      <c r="S175" s="6">
        <f>IF($C$7&gt;=S173,-IPMT(Hypotheses!$K$20,S173,Hypotheses!$C$7,Hypotheses!$K$45),0)</f>
        <v>0</v>
      </c>
      <c r="T175" s="6">
        <f>IF($C$7&gt;=T173,-IPMT(Hypotheses!$K$20,T173,Hypotheses!$C$7,Hypotheses!$K$45),0)</f>
        <v>0</v>
      </c>
      <c r="U175" s="6">
        <f>IF($C$7&gt;=U173,-IPMT(Hypotheses!$K$20,U173,Hypotheses!$C$7,Hypotheses!$K$45),0)</f>
        <v>0</v>
      </c>
      <c r="V175" s="6">
        <f>IF($C$7&gt;=V173,-IPMT(Hypotheses!$K$20,V173,Hypotheses!$C$7,Hypotheses!$K$45),0)</f>
        <v>0</v>
      </c>
      <c r="W175" s="6">
        <f>IF($C$7&gt;=W173,-IPMT(Hypotheses!$K$20,W173,Hypotheses!$C$7,Hypotheses!$K$45),0)</f>
        <v>0</v>
      </c>
      <c r="X175" s="6">
        <f>IF($C$7&gt;=X173,-IPMT(Hypotheses!$K$20,X173,Hypotheses!$C$7,Hypotheses!$K$45),0)</f>
        <v>0</v>
      </c>
      <c r="Y175" s="6">
        <f>IF($C$7&gt;=Y173,-IPMT(Hypotheses!$K$20,Y173,Hypotheses!$C$7,Hypotheses!$K$45),0)</f>
        <v>0</v>
      </c>
      <c r="Z175" s="6">
        <f>IF($C$7&gt;=Z173,-IPMT(Hypotheses!$K$20,Z173,Hypotheses!$C$7,Hypotheses!$K$45),0)</f>
        <v>0</v>
      </c>
      <c r="AA175" s="6">
        <f>IF($C$7&gt;=AA173,-IPMT(Hypotheses!$K$20,AA173,Hypotheses!$C$7,Hypotheses!$K$45),0)</f>
        <v>0</v>
      </c>
      <c r="AB175" s="6">
        <f>IF($C$7&gt;=AB173,-IPMT(Hypotheses!$K$20,AB173,Hypotheses!$C$7,Hypotheses!$K$45),0)</f>
        <v>0</v>
      </c>
      <c r="AC175" s="6">
        <f>IF($C$7&gt;=AC173,-IPMT(Hypotheses!$K$20,AC173,Hypotheses!$C$7,Hypotheses!$K$45),0)</f>
        <v>0</v>
      </c>
      <c r="AD175" s="6">
        <f>IF($C$7&gt;=AD173,-IPMT(Hypotheses!$K$20,AD173,Hypotheses!$C$7,Hypotheses!$K$45),0)</f>
        <v>0</v>
      </c>
    </row>
    <row r="176" spans="2:30" hidden="1" x14ac:dyDescent="0.4">
      <c r="B176" t="s">
        <v>19</v>
      </c>
      <c r="C176" t="s">
        <v>73</v>
      </c>
      <c r="D176" s="6">
        <f t="shared" ref="D176" si="99">D171</f>
        <v>0</v>
      </c>
      <c r="E176" s="6">
        <f t="shared" ref="E176:J176" si="100">E171</f>
        <v>0</v>
      </c>
      <c r="F176" s="6">
        <f t="shared" si="100"/>
        <v>0</v>
      </c>
      <c r="G176" s="6">
        <f t="shared" si="100"/>
        <v>0</v>
      </c>
      <c r="H176" s="6">
        <f t="shared" si="100"/>
        <v>0</v>
      </c>
      <c r="I176" s="6">
        <f t="shared" si="100"/>
        <v>0</v>
      </c>
      <c r="J176" s="6">
        <f t="shared" si="100"/>
        <v>0</v>
      </c>
      <c r="K176" s="6">
        <f>K171-K$49</f>
        <v>0</v>
      </c>
      <c r="L176" s="6">
        <f t="shared" ref="L176:AD176" si="101">K176*(1+$C$4)</f>
        <v>0</v>
      </c>
      <c r="M176" s="6">
        <f t="shared" si="101"/>
        <v>0</v>
      </c>
      <c r="N176" s="6">
        <f t="shared" si="101"/>
        <v>0</v>
      </c>
      <c r="O176" s="6">
        <f t="shared" si="101"/>
        <v>0</v>
      </c>
      <c r="P176" s="6">
        <f t="shared" si="101"/>
        <v>0</v>
      </c>
      <c r="Q176" s="6">
        <f t="shared" si="101"/>
        <v>0</v>
      </c>
      <c r="R176" s="6">
        <f t="shared" si="101"/>
        <v>0</v>
      </c>
      <c r="S176" s="6">
        <f t="shared" si="101"/>
        <v>0</v>
      </c>
      <c r="T176" s="6">
        <f t="shared" si="101"/>
        <v>0</v>
      </c>
      <c r="U176" s="6">
        <f t="shared" si="101"/>
        <v>0</v>
      </c>
      <c r="V176" s="6">
        <f t="shared" si="101"/>
        <v>0</v>
      </c>
      <c r="W176" s="6">
        <f t="shared" si="101"/>
        <v>0</v>
      </c>
      <c r="X176" s="6">
        <f t="shared" si="101"/>
        <v>0</v>
      </c>
      <c r="Y176" s="6">
        <f t="shared" si="101"/>
        <v>0</v>
      </c>
      <c r="Z176" s="6">
        <f t="shared" si="101"/>
        <v>0</v>
      </c>
      <c r="AA176" s="6">
        <f t="shared" si="101"/>
        <v>0</v>
      </c>
      <c r="AB176" s="6">
        <f t="shared" si="101"/>
        <v>0</v>
      </c>
      <c r="AC176" s="6">
        <f t="shared" si="101"/>
        <v>0</v>
      </c>
      <c r="AD176" s="6">
        <f t="shared" si="101"/>
        <v>0</v>
      </c>
    </row>
    <row r="177" spans="2:33" hidden="1" x14ac:dyDescent="0.4"/>
    <row r="178" spans="2:33" hidden="1" x14ac:dyDescent="0.4">
      <c r="L178">
        <v>1</v>
      </c>
      <c r="M178">
        <v>2</v>
      </c>
      <c r="N178">
        <v>3</v>
      </c>
      <c r="O178">
        <v>4</v>
      </c>
      <c r="P178">
        <v>5</v>
      </c>
      <c r="Q178">
        <v>6</v>
      </c>
      <c r="R178">
        <v>7</v>
      </c>
      <c r="S178">
        <v>8</v>
      </c>
      <c r="T178">
        <v>9</v>
      </c>
      <c r="U178">
        <v>10</v>
      </c>
      <c r="V178">
        <v>11</v>
      </c>
      <c r="W178">
        <v>12</v>
      </c>
      <c r="X178">
        <v>13</v>
      </c>
      <c r="Y178">
        <v>14</v>
      </c>
      <c r="Z178">
        <v>15</v>
      </c>
      <c r="AA178">
        <v>16</v>
      </c>
      <c r="AB178">
        <v>17</v>
      </c>
      <c r="AC178">
        <v>18</v>
      </c>
      <c r="AD178">
        <v>19</v>
      </c>
      <c r="AE178">
        <v>20</v>
      </c>
    </row>
    <row r="179" spans="2:33" hidden="1" x14ac:dyDescent="0.4">
      <c r="B179" t="s">
        <v>20</v>
      </c>
      <c r="C179" t="s">
        <v>1</v>
      </c>
      <c r="L179" s="6">
        <f>IF($C$7&gt;=L178,-PPMT(Hypotheses!$L$20,L178,Hypotheses!$C$7,Hypotheses!$L$45),0)</f>
        <v>0</v>
      </c>
      <c r="M179" s="6">
        <f>IF($C$7&gt;=M178,-PPMT(Hypotheses!$L$20,M178,Hypotheses!$C$7,Hypotheses!$L$45),0)</f>
        <v>0</v>
      </c>
      <c r="N179" s="6">
        <f>IF($C$7&gt;=N178,-PPMT(Hypotheses!$L$20,N178,Hypotheses!$C$7,Hypotheses!$L$45),0)</f>
        <v>0</v>
      </c>
      <c r="O179" s="6">
        <f>IF($C$7&gt;=O178,-PPMT(Hypotheses!$L$20,O178,Hypotheses!$C$7,Hypotheses!$L$45),0)</f>
        <v>0</v>
      </c>
      <c r="P179" s="6">
        <f>IF($C$7&gt;=P178,-PPMT(Hypotheses!$L$20,P178,Hypotheses!$C$7,Hypotheses!$L$45),0)</f>
        <v>0</v>
      </c>
      <c r="Q179" s="6">
        <f>IF($C$7&gt;=Q178,-PPMT(Hypotheses!$L$20,Q178,Hypotheses!$C$7,Hypotheses!$L$45),0)</f>
        <v>0</v>
      </c>
      <c r="R179" s="6">
        <f>IF($C$7&gt;=R178,-PPMT(Hypotheses!$L$20,R178,Hypotheses!$C$7,Hypotheses!$L$45),0)</f>
        <v>0</v>
      </c>
      <c r="S179" s="6">
        <f>IF($C$7&gt;=S178,-PPMT(Hypotheses!$L$20,S178,Hypotheses!$C$7,Hypotheses!$L$45),0)</f>
        <v>0</v>
      </c>
      <c r="T179" s="6">
        <f>IF($C$7&gt;=T178,-PPMT(Hypotheses!$L$20,T178,Hypotheses!$C$7,Hypotheses!$L$45),0)</f>
        <v>0</v>
      </c>
      <c r="U179" s="6">
        <f>IF($C$7&gt;=U178,-PPMT(Hypotheses!$L$20,U178,Hypotheses!$C$7,Hypotheses!$L$45),0)</f>
        <v>0</v>
      </c>
      <c r="V179" s="6">
        <f>IF($C$7&gt;=V178,-PPMT(Hypotheses!$L$20,V178,Hypotheses!$C$7,Hypotheses!$L$45),0)</f>
        <v>0</v>
      </c>
      <c r="W179" s="6">
        <f>IF($C$7&gt;=W178,-PPMT(Hypotheses!$L$20,W178,Hypotheses!$C$7,Hypotheses!$L$45),0)</f>
        <v>0</v>
      </c>
      <c r="X179" s="6">
        <f>IF($C$7&gt;=X178,-PPMT(Hypotheses!$L$20,X178,Hypotheses!$C$7,Hypotheses!$L$45),0)</f>
        <v>0</v>
      </c>
      <c r="Y179" s="6">
        <f>IF($C$7&gt;=Y178,-PPMT(Hypotheses!$L$20,Y178,Hypotheses!$C$7,Hypotheses!$L$45),0)</f>
        <v>0</v>
      </c>
      <c r="Z179" s="6">
        <f>IF($C$7&gt;=Z178,-PPMT(Hypotheses!$L$20,Z178,Hypotheses!$C$7,Hypotheses!$L$45),0)</f>
        <v>0</v>
      </c>
      <c r="AA179" s="6">
        <f>IF($C$7&gt;=AA178,-PPMT(Hypotheses!$L$20,AA178,Hypotheses!$C$7,Hypotheses!$L$45),0)</f>
        <v>0</v>
      </c>
      <c r="AB179" s="6">
        <f>IF($C$7&gt;=AB178,-PPMT(Hypotheses!$L$20,AB178,Hypotheses!$C$7,Hypotheses!$L$45),0)</f>
        <v>0</v>
      </c>
      <c r="AC179" s="6">
        <f>IF($C$7&gt;=AC178,-PPMT(Hypotheses!$L$20,AC178,Hypotheses!$C$7,Hypotheses!$L$45),0)</f>
        <v>0</v>
      </c>
      <c r="AD179" s="6">
        <f>IF($C$7&gt;=AD178,-PPMT(Hypotheses!$L$20,AD178,Hypotheses!$C$7,Hypotheses!$L$45),0)</f>
        <v>0</v>
      </c>
      <c r="AE179" s="6">
        <f>IF($C$7&gt;=AE178,-PPMT(Hypotheses!$L$20,AE178,Hypotheses!$C$7,Hypotheses!$L$45),0)</f>
        <v>0</v>
      </c>
    </row>
    <row r="180" spans="2:33" hidden="1" x14ac:dyDescent="0.4">
      <c r="B180" t="s">
        <v>20</v>
      </c>
      <c r="C180" t="s">
        <v>2</v>
      </c>
      <c r="L180" s="6">
        <f>IF($C$7&gt;=L178,-IPMT(Hypotheses!$L$20,L178,Hypotheses!$C$7,Hypotheses!$L$45),0)</f>
        <v>0</v>
      </c>
      <c r="M180" s="6">
        <f>IF($C$7&gt;=M178,-IPMT(Hypotheses!$L$20,M178,Hypotheses!$C$7,Hypotheses!$L$45),0)</f>
        <v>0</v>
      </c>
      <c r="N180" s="6">
        <f>IF($C$7&gt;=N178,-IPMT(Hypotheses!$L$20,N178,Hypotheses!$C$7,Hypotheses!$L$45),0)</f>
        <v>0</v>
      </c>
      <c r="O180" s="6">
        <f>IF($C$7&gt;=O178,-IPMT(Hypotheses!$L$20,O178,Hypotheses!$C$7,Hypotheses!$L$45),0)</f>
        <v>0</v>
      </c>
      <c r="P180" s="6">
        <f>IF($C$7&gt;=P178,-IPMT(Hypotheses!$L$20,P178,Hypotheses!$C$7,Hypotheses!$L$45),0)</f>
        <v>0</v>
      </c>
      <c r="Q180" s="6">
        <f>IF($C$7&gt;=Q178,-IPMT(Hypotheses!$L$20,Q178,Hypotheses!$C$7,Hypotheses!$L$45),0)</f>
        <v>0</v>
      </c>
      <c r="R180" s="6">
        <f>IF($C$7&gt;=R178,-IPMT(Hypotheses!$L$20,R178,Hypotheses!$C$7,Hypotheses!$L$45),0)</f>
        <v>0</v>
      </c>
      <c r="S180" s="6">
        <f>IF($C$7&gt;=S178,-IPMT(Hypotheses!$L$20,S178,Hypotheses!$C$7,Hypotheses!$L$45),0)</f>
        <v>0</v>
      </c>
      <c r="T180" s="6">
        <f>IF($C$7&gt;=T178,-IPMT(Hypotheses!$L$20,T178,Hypotheses!$C$7,Hypotheses!$L$45),0)</f>
        <v>0</v>
      </c>
      <c r="U180" s="6">
        <f>IF($C$7&gt;=U178,-IPMT(Hypotheses!$L$20,U178,Hypotheses!$C$7,Hypotheses!$L$45),0)</f>
        <v>0</v>
      </c>
      <c r="V180" s="6">
        <f>IF($C$7&gt;=V178,-IPMT(Hypotheses!$L$20,V178,Hypotheses!$C$7,Hypotheses!$L$45),0)</f>
        <v>0</v>
      </c>
      <c r="W180" s="6">
        <f>IF($C$7&gt;=W178,-IPMT(Hypotheses!$L$20,W178,Hypotheses!$C$7,Hypotheses!$L$45),0)</f>
        <v>0</v>
      </c>
      <c r="X180" s="6">
        <f>IF($C$7&gt;=X178,-IPMT(Hypotheses!$L$20,X178,Hypotheses!$C$7,Hypotheses!$L$45),0)</f>
        <v>0</v>
      </c>
      <c r="Y180" s="6">
        <f>IF($C$7&gt;=Y178,-IPMT(Hypotheses!$L$20,Y178,Hypotheses!$C$7,Hypotheses!$L$45),0)</f>
        <v>0</v>
      </c>
      <c r="Z180" s="6">
        <f>IF($C$7&gt;=Z178,-IPMT(Hypotheses!$L$20,Z178,Hypotheses!$C$7,Hypotheses!$L$45),0)</f>
        <v>0</v>
      </c>
      <c r="AA180" s="6">
        <f>IF($C$7&gt;=AA178,-IPMT(Hypotheses!$L$20,AA178,Hypotheses!$C$7,Hypotheses!$L$45),0)</f>
        <v>0</v>
      </c>
      <c r="AB180" s="6">
        <f>IF($C$7&gt;=AB178,-IPMT(Hypotheses!$L$20,AB178,Hypotheses!$C$7,Hypotheses!$L$45),0)</f>
        <v>0</v>
      </c>
      <c r="AC180" s="6">
        <f>IF($C$7&gt;=AC178,-IPMT(Hypotheses!$L$20,AC178,Hypotheses!$C$7,Hypotheses!$L$45),0)</f>
        <v>0</v>
      </c>
      <c r="AD180" s="6">
        <f>IF($C$7&gt;=AD178,-IPMT(Hypotheses!$L$20,AD178,Hypotheses!$C$7,Hypotheses!$L$45),0)</f>
        <v>0</v>
      </c>
      <c r="AE180" s="6">
        <f>IF($C$7&gt;=AE178,-IPMT(Hypotheses!$L$20,AE178,Hypotheses!$C$7,Hypotheses!$L$45),0)</f>
        <v>0</v>
      </c>
    </row>
    <row r="181" spans="2:33" hidden="1" x14ac:dyDescent="0.4">
      <c r="B181" t="s">
        <v>20</v>
      </c>
      <c r="C181" t="s">
        <v>73</v>
      </c>
      <c r="D181" s="6">
        <f t="shared" ref="D181" si="102">D176</f>
        <v>0</v>
      </c>
      <c r="E181" s="6">
        <f t="shared" ref="E181:K181" si="103">E176</f>
        <v>0</v>
      </c>
      <c r="F181" s="6">
        <f t="shared" si="103"/>
        <v>0</v>
      </c>
      <c r="G181" s="6">
        <f t="shared" si="103"/>
        <v>0</v>
      </c>
      <c r="H181" s="6">
        <f t="shared" si="103"/>
        <v>0</v>
      </c>
      <c r="I181" s="6">
        <f t="shared" si="103"/>
        <v>0</v>
      </c>
      <c r="J181" s="6">
        <f t="shared" si="103"/>
        <v>0</v>
      </c>
      <c r="K181" s="6">
        <f t="shared" si="103"/>
        <v>0</v>
      </c>
      <c r="L181" s="6">
        <f>L176-L$49</f>
        <v>0</v>
      </c>
      <c r="M181" s="6">
        <f t="shared" ref="M181:AE181" si="104">L181*(1+$C$4)</f>
        <v>0</v>
      </c>
      <c r="N181" s="6">
        <f t="shared" si="104"/>
        <v>0</v>
      </c>
      <c r="O181" s="6">
        <f t="shared" si="104"/>
        <v>0</v>
      </c>
      <c r="P181" s="6">
        <f t="shared" si="104"/>
        <v>0</v>
      </c>
      <c r="Q181" s="6">
        <f t="shared" si="104"/>
        <v>0</v>
      </c>
      <c r="R181" s="6">
        <f t="shared" si="104"/>
        <v>0</v>
      </c>
      <c r="S181" s="6">
        <f t="shared" si="104"/>
        <v>0</v>
      </c>
      <c r="T181" s="6">
        <f t="shared" si="104"/>
        <v>0</v>
      </c>
      <c r="U181" s="6">
        <f t="shared" si="104"/>
        <v>0</v>
      </c>
      <c r="V181" s="6">
        <f t="shared" si="104"/>
        <v>0</v>
      </c>
      <c r="W181" s="6">
        <f t="shared" si="104"/>
        <v>0</v>
      </c>
      <c r="X181" s="6">
        <f t="shared" si="104"/>
        <v>0</v>
      </c>
      <c r="Y181" s="6">
        <f t="shared" si="104"/>
        <v>0</v>
      </c>
      <c r="Z181" s="6">
        <f t="shared" si="104"/>
        <v>0</v>
      </c>
      <c r="AA181" s="6">
        <f t="shared" si="104"/>
        <v>0</v>
      </c>
      <c r="AB181" s="6">
        <f t="shared" si="104"/>
        <v>0</v>
      </c>
      <c r="AC181" s="6">
        <f t="shared" si="104"/>
        <v>0</v>
      </c>
      <c r="AD181" s="6">
        <f t="shared" si="104"/>
        <v>0</v>
      </c>
      <c r="AE181" s="6">
        <f t="shared" si="104"/>
        <v>0</v>
      </c>
    </row>
    <row r="182" spans="2:33" hidden="1" x14ac:dyDescent="0.4"/>
    <row r="183" spans="2:33" hidden="1" x14ac:dyDescent="0.4">
      <c r="M183">
        <v>1</v>
      </c>
      <c r="N183">
        <v>2</v>
      </c>
      <c r="O183">
        <v>3</v>
      </c>
      <c r="P183">
        <v>4</v>
      </c>
      <c r="Q183">
        <v>5</v>
      </c>
      <c r="R183">
        <v>6</v>
      </c>
      <c r="S183">
        <v>7</v>
      </c>
      <c r="T183">
        <v>8</v>
      </c>
      <c r="U183">
        <v>9</v>
      </c>
      <c r="V183">
        <v>10</v>
      </c>
      <c r="W183">
        <v>11</v>
      </c>
      <c r="X183">
        <v>12</v>
      </c>
      <c r="Y183">
        <v>13</v>
      </c>
      <c r="Z183">
        <v>14</v>
      </c>
      <c r="AA183">
        <v>15</v>
      </c>
      <c r="AB183">
        <v>16</v>
      </c>
      <c r="AC183">
        <v>17</v>
      </c>
      <c r="AD183">
        <v>18</v>
      </c>
      <c r="AE183">
        <v>19</v>
      </c>
      <c r="AF183">
        <v>20</v>
      </c>
    </row>
    <row r="184" spans="2:33" hidden="1" x14ac:dyDescent="0.4">
      <c r="B184" t="s">
        <v>21</v>
      </c>
      <c r="C184" t="s">
        <v>1</v>
      </c>
      <c r="M184" s="6">
        <f>IF($C$7&gt;=M183,-PPMT(Hypotheses!$M$20,M183,Hypotheses!$C$7,Hypotheses!$M$45),0)</f>
        <v>0</v>
      </c>
      <c r="N184" s="6">
        <f>IF($C$7&gt;=N183,-PPMT(Hypotheses!$M$20,N183,Hypotheses!$C$7,Hypotheses!$M$45),0)</f>
        <v>0</v>
      </c>
      <c r="O184" s="6">
        <f>IF($C$7&gt;=O183,-PPMT(Hypotheses!$M$20,O183,Hypotheses!$C$7,Hypotheses!$M$45),0)</f>
        <v>0</v>
      </c>
      <c r="P184" s="6">
        <f>IF($C$7&gt;=P183,-PPMT(Hypotheses!$M$20,P183,Hypotheses!$C$7,Hypotheses!$M$45),0)</f>
        <v>0</v>
      </c>
      <c r="Q184" s="6">
        <f>IF($C$7&gt;=Q183,-PPMT(Hypotheses!$M$20,Q183,Hypotheses!$C$7,Hypotheses!$M$45),0)</f>
        <v>0</v>
      </c>
      <c r="R184" s="6">
        <f>IF($C$7&gt;=R183,-PPMT(Hypotheses!$M$20,R183,Hypotheses!$C$7,Hypotheses!$M$45),0)</f>
        <v>0</v>
      </c>
      <c r="S184" s="6">
        <f>IF($C$7&gt;=S183,-PPMT(Hypotheses!$M$20,S183,Hypotheses!$C$7,Hypotheses!$M$45),0)</f>
        <v>0</v>
      </c>
      <c r="T184" s="6">
        <f>IF($C$7&gt;=T183,-PPMT(Hypotheses!$M$20,T183,Hypotheses!$C$7,Hypotheses!$M$45),0)</f>
        <v>0</v>
      </c>
      <c r="U184" s="6">
        <f>IF($C$7&gt;=U183,-PPMT(Hypotheses!$M$20,U183,Hypotheses!$C$7,Hypotheses!$M$45),0)</f>
        <v>0</v>
      </c>
      <c r="V184" s="6">
        <f>IF($C$7&gt;=V183,-PPMT(Hypotheses!$M$20,V183,Hypotheses!$C$7,Hypotheses!$M$45),0)</f>
        <v>0</v>
      </c>
      <c r="W184" s="6">
        <f>IF($C$7&gt;=W183,-PPMT(Hypotheses!$M$20,W183,Hypotheses!$C$7,Hypotheses!$M$45),0)</f>
        <v>0</v>
      </c>
      <c r="X184" s="6">
        <f>IF($C$7&gt;=X183,-PPMT(Hypotheses!$M$20,X183,Hypotheses!$C$7,Hypotheses!$M$45),0)</f>
        <v>0</v>
      </c>
      <c r="Y184" s="6">
        <f>IF($C$7&gt;=Y183,-PPMT(Hypotheses!$M$20,Y183,Hypotheses!$C$7,Hypotheses!$M$45),0)</f>
        <v>0</v>
      </c>
      <c r="Z184" s="6">
        <f>IF($C$7&gt;=Z183,-PPMT(Hypotheses!$M$20,Z183,Hypotheses!$C$7,Hypotheses!$M$45),0)</f>
        <v>0</v>
      </c>
      <c r="AA184" s="6">
        <f>IF($C$7&gt;=AA183,-PPMT(Hypotheses!$M$20,AA183,Hypotheses!$C$7,Hypotheses!$M$45),0)</f>
        <v>0</v>
      </c>
      <c r="AB184" s="6">
        <f>IF($C$7&gt;=AB183,-PPMT(Hypotheses!$M$20,AB183,Hypotheses!$C$7,Hypotheses!$M$45),0)</f>
        <v>0</v>
      </c>
      <c r="AC184" s="6">
        <f>IF($C$7&gt;=AC183,-PPMT(Hypotheses!$M$20,AC183,Hypotheses!$C$7,Hypotheses!$M$45),0)</f>
        <v>0</v>
      </c>
      <c r="AD184" s="6">
        <f>IF($C$7&gt;=AD183,-PPMT(Hypotheses!$M$20,AD183,Hypotheses!$C$7,Hypotheses!$M$45),0)</f>
        <v>0</v>
      </c>
      <c r="AE184" s="6">
        <f>IF($C$7&gt;=AE183,-PPMT(Hypotheses!$M$20,AE183,Hypotheses!$C$7,Hypotheses!$M$45),0)</f>
        <v>0</v>
      </c>
      <c r="AF184" s="6">
        <f>IF($C$7&gt;=AF183,-PPMT(Hypotheses!$M$20,AF183,Hypotheses!$C$7,Hypotheses!$M$45),0)</f>
        <v>0</v>
      </c>
    </row>
    <row r="185" spans="2:33" hidden="1" x14ac:dyDescent="0.4">
      <c r="B185" t="s">
        <v>21</v>
      </c>
      <c r="C185" t="s">
        <v>2</v>
      </c>
      <c r="M185" s="6">
        <f>IF($C$7&gt;=M183,-IPMT(Hypotheses!$M$20,M183,Hypotheses!$C$7,Hypotheses!$M$45),0)</f>
        <v>0</v>
      </c>
      <c r="N185" s="6">
        <f>IF($C$7&gt;=N183,-IPMT(Hypotheses!$M$20,N183,Hypotheses!$C$7,Hypotheses!$M$45),0)</f>
        <v>0</v>
      </c>
      <c r="O185" s="6">
        <f>IF($C$7&gt;=O183,-IPMT(Hypotheses!$M$20,O183,Hypotheses!$C$7,Hypotheses!$M$45),0)</f>
        <v>0</v>
      </c>
      <c r="P185" s="6">
        <f>IF($C$7&gt;=P183,-IPMT(Hypotheses!$M$20,P183,Hypotheses!$C$7,Hypotheses!$M$45),0)</f>
        <v>0</v>
      </c>
      <c r="Q185" s="6">
        <f>IF($C$7&gt;=Q183,-IPMT(Hypotheses!$M$20,Q183,Hypotheses!$C$7,Hypotheses!$M$45),0)</f>
        <v>0</v>
      </c>
      <c r="R185" s="6">
        <f>IF($C$7&gt;=R183,-IPMT(Hypotheses!$M$20,R183,Hypotheses!$C$7,Hypotheses!$M$45),0)</f>
        <v>0</v>
      </c>
      <c r="S185" s="6">
        <f>IF($C$7&gt;=S183,-IPMT(Hypotheses!$M$20,S183,Hypotheses!$C$7,Hypotheses!$M$45),0)</f>
        <v>0</v>
      </c>
      <c r="T185" s="6">
        <f>IF($C$7&gt;=T183,-IPMT(Hypotheses!$M$20,T183,Hypotheses!$C$7,Hypotheses!$M$45),0)</f>
        <v>0</v>
      </c>
      <c r="U185" s="6">
        <f>IF($C$7&gt;=U183,-IPMT(Hypotheses!$M$20,U183,Hypotheses!$C$7,Hypotheses!$M$45),0)</f>
        <v>0</v>
      </c>
      <c r="V185" s="6">
        <f>IF($C$7&gt;=V183,-IPMT(Hypotheses!$M$20,V183,Hypotheses!$C$7,Hypotheses!$M$45),0)</f>
        <v>0</v>
      </c>
      <c r="W185" s="6">
        <f>IF($C$7&gt;=W183,-IPMT(Hypotheses!$M$20,W183,Hypotheses!$C$7,Hypotheses!$M$45),0)</f>
        <v>0</v>
      </c>
      <c r="X185" s="6">
        <f>IF($C$7&gt;=X183,-IPMT(Hypotheses!$M$20,X183,Hypotheses!$C$7,Hypotheses!$M$45),0)</f>
        <v>0</v>
      </c>
      <c r="Y185" s="6">
        <f>IF($C$7&gt;=Y183,-IPMT(Hypotheses!$M$20,Y183,Hypotheses!$C$7,Hypotheses!$M$45),0)</f>
        <v>0</v>
      </c>
      <c r="Z185" s="6">
        <f>IF($C$7&gt;=Z183,-IPMT(Hypotheses!$M$20,Z183,Hypotheses!$C$7,Hypotheses!$M$45),0)</f>
        <v>0</v>
      </c>
      <c r="AA185" s="6">
        <f>IF($C$7&gt;=AA183,-IPMT(Hypotheses!$M$20,AA183,Hypotheses!$C$7,Hypotheses!$M$45),0)</f>
        <v>0</v>
      </c>
      <c r="AB185" s="6">
        <f>IF($C$7&gt;=AB183,-IPMT(Hypotheses!$M$20,AB183,Hypotheses!$C$7,Hypotheses!$M$45),0)</f>
        <v>0</v>
      </c>
      <c r="AC185" s="6">
        <f>IF($C$7&gt;=AC183,-IPMT(Hypotheses!$M$20,AC183,Hypotheses!$C$7,Hypotheses!$M$45),0)</f>
        <v>0</v>
      </c>
      <c r="AD185" s="6">
        <f>IF($C$7&gt;=AD183,-IPMT(Hypotheses!$M$20,AD183,Hypotheses!$C$7,Hypotheses!$M$45),0)</f>
        <v>0</v>
      </c>
      <c r="AE185" s="6">
        <f>IF($C$7&gt;=AE183,-IPMT(Hypotheses!$M$20,AE183,Hypotheses!$C$7,Hypotheses!$M$45),0)</f>
        <v>0</v>
      </c>
      <c r="AF185" s="6">
        <f>IF($C$7&gt;=AF183,-IPMT(Hypotheses!$M$20,AF183,Hypotheses!$C$7,Hypotheses!$M$45),0)</f>
        <v>0</v>
      </c>
    </row>
    <row r="186" spans="2:33" hidden="1" x14ac:dyDescent="0.4">
      <c r="B186" t="s">
        <v>21</v>
      </c>
      <c r="C186" t="s">
        <v>73</v>
      </c>
      <c r="D186" s="6">
        <f t="shared" ref="D186" si="105">D181</f>
        <v>0</v>
      </c>
      <c r="E186" s="6">
        <f t="shared" ref="E186:L186" si="106">E181</f>
        <v>0</v>
      </c>
      <c r="F186" s="6">
        <f t="shared" si="106"/>
        <v>0</v>
      </c>
      <c r="G186" s="6">
        <f t="shared" si="106"/>
        <v>0</v>
      </c>
      <c r="H186" s="6">
        <f t="shared" si="106"/>
        <v>0</v>
      </c>
      <c r="I186" s="6">
        <f t="shared" si="106"/>
        <v>0</v>
      </c>
      <c r="J186" s="6">
        <f t="shared" si="106"/>
        <v>0</v>
      </c>
      <c r="K186" s="6">
        <f t="shared" si="106"/>
        <v>0</v>
      </c>
      <c r="L186" s="6">
        <f t="shared" si="106"/>
        <v>0</v>
      </c>
      <c r="M186" s="6">
        <f>M181-M$49</f>
        <v>0</v>
      </c>
      <c r="N186" s="6">
        <f t="shared" ref="N186:AF186" si="107">M186*(1+$C$4)</f>
        <v>0</v>
      </c>
      <c r="O186" s="6">
        <f t="shared" si="107"/>
        <v>0</v>
      </c>
      <c r="P186" s="6">
        <f t="shared" si="107"/>
        <v>0</v>
      </c>
      <c r="Q186" s="6">
        <f t="shared" si="107"/>
        <v>0</v>
      </c>
      <c r="R186" s="6">
        <f t="shared" si="107"/>
        <v>0</v>
      </c>
      <c r="S186" s="6">
        <f t="shared" si="107"/>
        <v>0</v>
      </c>
      <c r="T186" s="6">
        <f t="shared" si="107"/>
        <v>0</v>
      </c>
      <c r="U186" s="6">
        <f t="shared" si="107"/>
        <v>0</v>
      </c>
      <c r="V186" s="6">
        <f t="shared" si="107"/>
        <v>0</v>
      </c>
      <c r="W186" s="6">
        <f t="shared" si="107"/>
        <v>0</v>
      </c>
      <c r="X186" s="6">
        <f t="shared" si="107"/>
        <v>0</v>
      </c>
      <c r="Y186" s="6">
        <f t="shared" si="107"/>
        <v>0</v>
      </c>
      <c r="Z186" s="6">
        <f t="shared" si="107"/>
        <v>0</v>
      </c>
      <c r="AA186" s="6">
        <f t="shared" si="107"/>
        <v>0</v>
      </c>
      <c r="AB186" s="6">
        <f t="shared" si="107"/>
        <v>0</v>
      </c>
      <c r="AC186" s="6">
        <f t="shared" si="107"/>
        <v>0</v>
      </c>
      <c r="AD186" s="6">
        <f t="shared" si="107"/>
        <v>0</v>
      </c>
      <c r="AE186" s="6">
        <f t="shared" si="107"/>
        <v>0</v>
      </c>
      <c r="AF186" s="6">
        <f t="shared" si="107"/>
        <v>0</v>
      </c>
    </row>
    <row r="187" spans="2:33" hidden="1" x14ac:dyDescent="0.4"/>
    <row r="188" spans="2:33" hidden="1" x14ac:dyDescent="0.4">
      <c r="N188">
        <v>1</v>
      </c>
      <c r="O188">
        <v>2</v>
      </c>
      <c r="P188">
        <v>3</v>
      </c>
      <c r="Q188">
        <v>4</v>
      </c>
      <c r="R188">
        <v>5</v>
      </c>
      <c r="S188">
        <v>6</v>
      </c>
      <c r="T188">
        <v>7</v>
      </c>
      <c r="U188">
        <v>8</v>
      </c>
      <c r="V188">
        <v>9</v>
      </c>
      <c r="W188">
        <v>10</v>
      </c>
      <c r="X188">
        <v>11</v>
      </c>
      <c r="Y188">
        <v>12</v>
      </c>
      <c r="Z188">
        <v>13</v>
      </c>
      <c r="AA188">
        <v>14</v>
      </c>
      <c r="AB188">
        <v>15</v>
      </c>
      <c r="AC188">
        <v>16</v>
      </c>
      <c r="AD188">
        <v>17</v>
      </c>
      <c r="AE188">
        <v>18</v>
      </c>
      <c r="AF188">
        <v>19</v>
      </c>
      <c r="AG188">
        <v>20</v>
      </c>
    </row>
    <row r="189" spans="2:33" hidden="1" x14ac:dyDescent="0.4">
      <c r="B189" t="s">
        <v>22</v>
      </c>
      <c r="C189" t="s">
        <v>1</v>
      </c>
      <c r="N189" s="6">
        <f>IF($C$7&gt;=N188,-PPMT(Hypotheses!$N$20,N188,Hypotheses!$C$7,Hypotheses!$N$45),0)</f>
        <v>0</v>
      </c>
      <c r="O189" s="6">
        <f>IF($C$7&gt;=O188,-PPMT(Hypotheses!$N$20,O188,Hypotheses!$C$7,Hypotheses!$N$45),0)</f>
        <v>0</v>
      </c>
      <c r="P189" s="6">
        <f>IF($C$7&gt;=P188,-PPMT(Hypotheses!$N$20,P188,Hypotheses!$C$7,Hypotheses!$N$45),0)</f>
        <v>0</v>
      </c>
      <c r="Q189" s="6">
        <f>IF($C$7&gt;=Q188,-PPMT(Hypotheses!$N$20,Q188,Hypotheses!$C$7,Hypotheses!$N$45),0)</f>
        <v>0</v>
      </c>
      <c r="R189" s="6">
        <f>IF($C$7&gt;=R188,-PPMT(Hypotheses!$N$20,R188,Hypotheses!$C$7,Hypotheses!$N$45),0)</f>
        <v>0</v>
      </c>
      <c r="S189" s="6">
        <f>IF($C$7&gt;=S188,-PPMT(Hypotheses!$N$20,S188,Hypotheses!$C$7,Hypotheses!$N$45),0)</f>
        <v>0</v>
      </c>
      <c r="T189" s="6">
        <f>IF($C$7&gt;=T188,-PPMT(Hypotheses!$N$20,T188,Hypotheses!$C$7,Hypotheses!$N$45),0)</f>
        <v>0</v>
      </c>
      <c r="U189" s="6">
        <f>IF($C$7&gt;=U188,-PPMT(Hypotheses!$N$20,U188,Hypotheses!$C$7,Hypotheses!$N$45),0)</f>
        <v>0</v>
      </c>
      <c r="V189" s="6">
        <f>IF($C$7&gt;=V188,-PPMT(Hypotheses!$N$20,V188,Hypotheses!$C$7,Hypotheses!$N$45),0)</f>
        <v>0</v>
      </c>
      <c r="W189" s="6">
        <f>IF($C$7&gt;=W188,-PPMT(Hypotheses!$N$20,W188,Hypotheses!$C$7,Hypotheses!$N$45),0)</f>
        <v>0</v>
      </c>
      <c r="X189" s="6">
        <f>IF($C$7&gt;=X188,-PPMT(Hypotheses!$N$20,X188,Hypotheses!$C$7,Hypotheses!$N$45),0)</f>
        <v>0</v>
      </c>
      <c r="Y189" s="6">
        <f>IF($C$7&gt;=Y188,-PPMT(Hypotheses!$N$20,Y188,Hypotheses!$C$7,Hypotheses!$N$45),0)</f>
        <v>0</v>
      </c>
      <c r="Z189" s="6">
        <f>IF($C$7&gt;=Z188,-PPMT(Hypotheses!$N$20,Z188,Hypotheses!$C$7,Hypotheses!$N$45),0)</f>
        <v>0</v>
      </c>
      <c r="AA189" s="6">
        <f>IF($C$7&gt;=AA188,-PPMT(Hypotheses!$N$20,AA188,Hypotheses!$C$7,Hypotheses!$N$45),0)</f>
        <v>0</v>
      </c>
      <c r="AB189" s="6">
        <f>IF($C$7&gt;=AB188,-PPMT(Hypotheses!$N$20,AB188,Hypotheses!$C$7,Hypotheses!$N$45),0)</f>
        <v>0</v>
      </c>
      <c r="AC189" s="6">
        <f>IF($C$7&gt;=AC188,-PPMT(Hypotheses!$N$20,AC188,Hypotheses!$C$7,Hypotheses!$N$45),0)</f>
        <v>0</v>
      </c>
      <c r="AD189" s="6">
        <f>IF($C$7&gt;=AD188,-PPMT(Hypotheses!$N$20,AD188,Hypotheses!$C$7,Hypotheses!$N$45),0)</f>
        <v>0</v>
      </c>
      <c r="AE189" s="6">
        <f>IF($C$7&gt;=AE188,-PPMT(Hypotheses!$N$20,AE188,Hypotheses!$C$7,Hypotheses!$N$45),0)</f>
        <v>0</v>
      </c>
      <c r="AF189" s="6">
        <f>IF($C$7&gt;=AF188,-PPMT(Hypotheses!$N$20,AF188,Hypotheses!$C$7,Hypotheses!$N$45),0)</f>
        <v>0</v>
      </c>
      <c r="AG189" s="6">
        <f>IF($C$7&gt;=AG188,-PPMT(Hypotheses!$N$20,AG188,Hypotheses!$C$7,Hypotheses!$N$45),0)</f>
        <v>0</v>
      </c>
    </row>
    <row r="190" spans="2:33" hidden="1" x14ac:dyDescent="0.4">
      <c r="B190" t="s">
        <v>22</v>
      </c>
      <c r="C190" t="s">
        <v>2</v>
      </c>
      <c r="N190" s="6">
        <f>IF($C$7&gt;=N188,-IPMT(Hypotheses!$N$20,N188,Hypotheses!$C$7,Hypotheses!$N$45),0)</f>
        <v>0</v>
      </c>
      <c r="O190" s="6">
        <f>IF($C$7&gt;=O188,-IPMT(Hypotheses!$N$20,O188,Hypotheses!$C$7,Hypotheses!$N$45),0)</f>
        <v>0</v>
      </c>
      <c r="P190" s="6">
        <f>IF($C$7&gt;=P188,-IPMT(Hypotheses!$N$20,P188,Hypotheses!$C$7,Hypotheses!$N$45),0)</f>
        <v>0</v>
      </c>
      <c r="Q190" s="6">
        <f>IF($C$7&gt;=Q188,-IPMT(Hypotheses!$N$20,Q188,Hypotheses!$C$7,Hypotheses!$N$45),0)</f>
        <v>0</v>
      </c>
      <c r="R190" s="6">
        <f>IF($C$7&gt;=R188,-IPMT(Hypotheses!$N$20,R188,Hypotheses!$C$7,Hypotheses!$N$45),0)</f>
        <v>0</v>
      </c>
      <c r="S190" s="6">
        <f>IF($C$7&gt;=S188,-IPMT(Hypotheses!$N$20,S188,Hypotheses!$C$7,Hypotheses!$N$45),0)</f>
        <v>0</v>
      </c>
      <c r="T190" s="6">
        <f>IF($C$7&gt;=T188,-IPMT(Hypotheses!$N$20,T188,Hypotheses!$C$7,Hypotheses!$N$45),0)</f>
        <v>0</v>
      </c>
      <c r="U190" s="6">
        <f>IF($C$7&gt;=U188,-IPMT(Hypotheses!$N$20,U188,Hypotheses!$C$7,Hypotheses!$N$45),0)</f>
        <v>0</v>
      </c>
      <c r="V190" s="6">
        <f>IF($C$7&gt;=V188,-IPMT(Hypotheses!$N$20,V188,Hypotheses!$C$7,Hypotheses!$N$45),0)</f>
        <v>0</v>
      </c>
      <c r="W190" s="6">
        <f>IF($C$7&gt;=W188,-IPMT(Hypotheses!$N$20,W188,Hypotheses!$C$7,Hypotheses!$N$45),0)</f>
        <v>0</v>
      </c>
      <c r="X190" s="6">
        <f>IF($C$7&gt;=X188,-IPMT(Hypotheses!$N$20,X188,Hypotheses!$C$7,Hypotheses!$N$45),0)</f>
        <v>0</v>
      </c>
      <c r="Y190" s="6">
        <f>IF($C$7&gt;=Y188,-IPMT(Hypotheses!$N$20,Y188,Hypotheses!$C$7,Hypotheses!$N$45),0)</f>
        <v>0</v>
      </c>
      <c r="Z190" s="6">
        <f>IF($C$7&gt;=Z188,-IPMT(Hypotheses!$N$20,Z188,Hypotheses!$C$7,Hypotheses!$N$45),0)</f>
        <v>0</v>
      </c>
      <c r="AA190" s="6">
        <f>IF($C$7&gt;=AA188,-IPMT(Hypotheses!$N$20,AA188,Hypotheses!$C$7,Hypotheses!$N$45),0)</f>
        <v>0</v>
      </c>
      <c r="AB190" s="6">
        <f>IF($C$7&gt;=AB188,-IPMT(Hypotheses!$N$20,AB188,Hypotheses!$C$7,Hypotheses!$N$45),0)</f>
        <v>0</v>
      </c>
      <c r="AC190" s="6">
        <f>IF($C$7&gt;=AC188,-IPMT(Hypotheses!$N$20,AC188,Hypotheses!$C$7,Hypotheses!$N$45),0)</f>
        <v>0</v>
      </c>
      <c r="AD190" s="6">
        <f>IF($C$7&gt;=AD188,-IPMT(Hypotheses!$N$20,AD188,Hypotheses!$C$7,Hypotheses!$N$45),0)</f>
        <v>0</v>
      </c>
      <c r="AE190" s="6">
        <f>IF($C$7&gt;=AE188,-IPMT(Hypotheses!$N$20,AE188,Hypotheses!$C$7,Hypotheses!$N$45),0)</f>
        <v>0</v>
      </c>
      <c r="AF190" s="6">
        <f>IF($C$7&gt;=AF188,-IPMT(Hypotheses!$N$20,AF188,Hypotheses!$C$7,Hypotheses!$N$45),0)</f>
        <v>0</v>
      </c>
      <c r="AG190" s="6">
        <f>IF($C$7&gt;=AG188,-IPMT(Hypotheses!$N$20,AG188,Hypotheses!$C$7,Hypotheses!$N$45),0)</f>
        <v>0</v>
      </c>
    </row>
    <row r="191" spans="2:33" hidden="1" x14ac:dyDescent="0.4">
      <c r="B191" t="s">
        <v>22</v>
      </c>
      <c r="C191" t="s">
        <v>73</v>
      </c>
      <c r="D191" s="6">
        <f t="shared" ref="D191" si="108">D186</f>
        <v>0</v>
      </c>
      <c r="E191" s="6">
        <f t="shared" ref="E191:M191" si="109">E186</f>
        <v>0</v>
      </c>
      <c r="F191" s="6">
        <f t="shared" si="109"/>
        <v>0</v>
      </c>
      <c r="G191" s="6">
        <f t="shared" si="109"/>
        <v>0</v>
      </c>
      <c r="H191" s="6">
        <f t="shared" si="109"/>
        <v>0</v>
      </c>
      <c r="I191" s="6">
        <f t="shared" si="109"/>
        <v>0</v>
      </c>
      <c r="J191" s="6">
        <f t="shared" si="109"/>
        <v>0</v>
      </c>
      <c r="K191" s="6">
        <f t="shared" si="109"/>
        <v>0</v>
      </c>
      <c r="L191" s="6">
        <f t="shared" si="109"/>
        <v>0</v>
      </c>
      <c r="M191" s="6">
        <f t="shared" si="109"/>
        <v>0</v>
      </c>
      <c r="N191" s="6">
        <f>N186-N$49</f>
        <v>0</v>
      </c>
      <c r="O191" s="6">
        <f t="shared" ref="O191:AG191" si="110">N191*(1+$C$4)</f>
        <v>0</v>
      </c>
      <c r="P191" s="6">
        <f t="shared" si="110"/>
        <v>0</v>
      </c>
      <c r="Q191" s="6">
        <f t="shared" si="110"/>
        <v>0</v>
      </c>
      <c r="R191" s="6">
        <f t="shared" si="110"/>
        <v>0</v>
      </c>
      <c r="S191" s="6">
        <f t="shared" si="110"/>
        <v>0</v>
      </c>
      <c r="T191" s="6">
        <f t="shared" si="110"/>
        <v>0</v>
      </c>
      <c r="U191" s="6">
        <f t="shared" si="110"/>
        <v>0</v>
      </c>
      <c r="V191" s="6">
        <f t="shared" si="110"/>
        <v>0</v>
      </c>
      <c r="W191" s="6">
        <f t="shared" si="110"/>
        <v>0</v>
      </c>
      <c r="X191" s="6">
        <f t="shared" si="110"/>
        <v>0</v>
      </c>
      <c r="Y191" s="6">
        <f t="shared" si="110"/>
        <v>0</v>
      </c>
      <c r="Z191" s="6">
        <f t="shared" si="110"/>
        <v>0</v>
      </c>
      <c r="AA191" s="6">
        <f t="shared" si="110"/>
        <v>0</v>
      </c>
      <c r="AB191" s="6">
        <f t="shared" si="110"/>
        <v>0</v>
      </c>
      <c r="AC191" s="6">
        <f t="shared" si="110"/>
        <v>0</v>
      </c>
      <c r="AD191" s="6">
        <f t="shared" si="110"/>
        <v>0</v>
      </c>
      <c r="AE191" s="6">
        <f t="shared" si="110"/>
        <v>0</v>
      </c>
      <c r="AF191" s="6">
        <f t="shared" si="110"/>
        <v>0</v>
      </c>
      <c r="AG191" s="6">
        <f t="shared" si="110"/>
        <v>0</v>
      </c>
    </row>
    <row r="192" spans="2:33" hidden="1" x14ac:dyDescent="0.4"/>
    <row r="193" spans="2:37" hidden="1" x14ac:dyDescent="0.4">
      <c r="O193">
        <v>1</v>
      </c>
      <c r="P193">
        <v>2</v>
      </c>
      <c r="Q193">
        <v>3</v>
      </c>
      <c r="R193">
        <v>4</v>
      </c>
      <c r="S193">
        <v>5</v>
      </c>
      <c r="T193">
        <v>6</v>
      </c>
      <c r="U193">
        <v>7</v>
      </c>
      <c r="V193">
        <v>8</v>
      </c>
      <c r="W193">
        <v>9</v>
      </c>
      <c r="X193">
        <v>10</v>
      </c>
      <c r="Y193">
        <v>11</v>
      </c>
      <c r="Z193">
        <v>12</v>
      </c>
      <c r="AA193">
        <v>13</v>
      </c>
      <c r="AB193">
        <v>14</v>
      </c>
      <c r="AC193">
        <v>15</v>
      </c>
      <c r="AD193">
        <v>16</v>
      </c>
      <c r="AE193">
        <v>17</v>
      </c>
      <c r="AF193">
        <v>18</v>
      </c>
      <c r="AG193">
        <v>19</v>
      </c>
      <c r="AH193">
        <v>20</v>
      </c>
    </row>
    <row r="194" spans="2:37" hidden="1" x14ac:dyDescent="0.4">
      <c r="B194" t="s">
        <v>23</v>
      </c>
      <c r="C194" t="s">
        <v>1</v>
      </c>
      <c r="O194" s="6">
        <f>IF($C$7&gt;=O193,-PPMT(Hypotheses!$O$20,O193,Hypotheses!$C$7,Hypotheses!$O$45),0)</f>
        <v>0</v>
      </c>
      <c r="P194" s="6">
        <f>IF($C$7&gt;=P193,-PPMT(Hypotheses!$O$20,P193,Hypotheses!$C$7,Hypotheses!$O$45),0)</f>
        <v>0</v>
      </c>
      <c r="Q194" s="6">
        <f>IF($C$7&gt;=Q193,-PPMT(Hypotheses!$O$20,Q193,Hypotheses!$C$7,Hypotheses!$O$45),0)</f>
        <v>0</v>
      </c>
      <c r="R194" s="6">
        <f>IF($C$7&gt;=R193,-PPMT(Hypotheses!$O$20,R193,Hypotheses!$C$7,Hypotheses!$O$45),0)</f>
        <v>0</v>
      </c>
      <c r="S194" s="6">
        <f>IF($C$7&gt;=S193,-PPMT(Hypotheses!$O$20,S193,Hypotheses!$C$7,Hypotheses!$O$45),0)</f>
        <v>0</v>
      </c>
      <c r="T194" s="6">
        <f>IF($C$7&gt;=T193,-PPMT(Hypotheses!$O$20,T193,Hypotheses!$C$7,Hypotheses!$O$45),0)</f>
        <v>0</v>
      </c>
      <c r="U194" s="6">
        <f>IF($C$7&gt;=U193,-PPMT(Hypotheses!$O$20,U193,Hypotheses!$C$7,Hypotheses!$O$45),0)</f>
        <v>0</v>
      </c>
      <c r="V194" s="6">
        <f>IF($C$7&gt;=V193,-PPMT(Hypotheses!$O$20,V193,Hypotheses!$C$7,Hypotheses!$O$45),0)</f>
        <v>0</v>
      </c>
      <c r="W194" s="6">
        <f>IF($C$7&gt;=W193,-PPMT(Hypotheses!$O$20,W193,Hypotheses!$C$7,Hypotheses!$O$45),0)</f>
        <v>0</v>
      </c>
      <c r="X194" s="6">
        <f>IF($C$7&gt;=X193,-PPMT(Hypotheses!$O$20,X193,Hypotheses!$C$7,Hypotheses!$O$45),0)</f>
        <v>0</v>
      </c>
      <c r="Y194" s="6">
        <f>IF($C$7&gt;=Y193,-PPMT(Hypotheses!$O$20,Y193,Hypotheses!$C$7,Hypotheses!$O$45),0)</f>
        <v>0</v>
      </c>
      <c r="Z194" s="6">
        <f>IF($C$7&gt;=Z193,-PPMT(Hypotheses!$O$20,Z193,Hypotheses!$C$7,Hypotheses!$O$45),0)</f>
        <v>0</v>
      </c>
      <c r="AA194" s="6">
        <f>IF($C$7&gt;=AA193,-PPMT(Hypotheses!$O$20,AA193,Hypotheses!$C$7,Hypotheses!$O$45),0)</f>
        <v>0</v>
      </c>
      <c r="AB194" s="6">
        <f>IF($C$7&gt;=AB193,-PPMT(Hypotheses!$O$20,AB193,Hypotheses!$C$7,Hypotheses!$O$45),0)</f>
        <v>0</v>
      </c>
      <c r="AC194" s="6">
        <f>IF($C$7&gt;=AC193,-PPMT(Hypotheses!$O$20,AC193,Hypotheses!$C$7,Hypotheses!$O$45),0)</f>
        <v>0</v>
      </c>
      <c r="AD194" s="6">
        <f>IF($C$7&gt;=AD193,-PPMT(Hypotheses!$O$20,AD193,Hypotheses!$C$7,Hypotheses!$O$45),0)</f>
        <v>0</v>
      </c>
      <c r="AE194" s="6">
        <f>IF($C$7&gt;=AE193,-PPMT(Hypotheses!$O$20,AE193,Hypotheses!$C$7,Hypotheses!$O$45),0)</f>
        <v>0</v>
      </c>
      <c r="AF194" s="6">
        <f>IF($C$7&gt;=AF193,-PPMT(Hypotheses!$O$20,AF193,Hypotheses!$C$7,Hypotheses!$O$45),0)</f>
        <v>0</v>
      </c>
      <c r="AG194" s="6">
        <f>IF($C$7&gt;=AG193,-PPMT(Hypotheses!$O$20,AG193,Hypotheses!$C$7,Hypotheses!$O$45),0)</f>
        <v>0</v>
      </c>
      <c r="AH194" s="6">
        <f>IF($C$7&gt;=AH193,-PPMT(Hypotheses!$O$20,AH193,Hypotheses!$C$7,Hypotheses!$O$45),0)</f>
        <v>0</v>
      </c>
    </row>
    <row r="195" spans="2:37" hidden="1" x14ac:dyDescent="0.4">
      <c r="B195" t="s">
        <v>23</v>
      </c>
      <c r="C195" t="s">
        <v>2</v>
      </c>
      <c r="O195" s="6">
        <f>IF($C$7&gt;=O193,-IPMT(Hypotheses!$O$20,O193,Hypotheses!$C$7,Hypotheses!$O$45),0)</f>
        <v>0</v>
      </c>
      <c r="P195" s="6">
        <f>IF($C$7&gt;=P193,-IPMT(Hypotheses!$O$20,P193,Hypotheses!$C$7,Hypotheses!$O$45),0)</f>
        <v>0</v>
      </c>
      <c r="Q195" s="6">
        <f>IF($C$7&gt;=Q193,-IPMT(Hypotheses!$O$20,Q193,Hypotheses!$C$7,Hypotheses!$O$45),0)</f>
        <v>0</v>
      </c>
      <c r="R195" s="6">
        <f>IF($C$7&gt;=R193,-IPMT(Hypotheses!$O$20,R193,Hypotheses!$C$7,Hypotheses!$O$45),0)</f>
        <v>0</v>
      </c>
      <c r="S195" s="6">
        <f>IF($C$7&gt;=S193,-IPMT(Hypotheses!$O$20,S193,Hypotheses!$C$7,Hypotheses!$O$45),0)</f>
        <v>0</v>
      </c>
      <c r="T195" s="6">
        <f>IF($C$7&gt;=T193,-IPMT(Hypotheses!$O$20,T193,Hypotheses!$C$7,Hypotheses!$O$45),0)</f>
        <v>0</v>
      </c>
      <c r="U195" s="6">
        <f>IF($C$7&gt;=U193,-IPMT(Hypotheses!$O$20,U193,Hypotheses!$C$7,Hypotheses!$O$45),0)</f>
        <v>0</v>
      </c>
      <c r="V195" s="6">
        <f>IF($C$7&gt;=V193,-IPMT(Hypotheses!$O$20,V193,Hypotheses!$C$7,Hypotheses!$O$45),0)</f>
        <v>0</v>
      </c>
      <c r="W195" s="6">
        <f>IF($C$7&gt;=W193,-IPMT(Hypotheses!$O$20,W193,Hypotheses!$C$7,Hypotheses!$O$45),0)</f>
        <v>0</v>
      </c>
      <c r="X195" s="6">
        <f>IF($C$7&gt;=X193,-IPMT(Hypotheses!$O$20,X193,Hypotheses!$C$7,Hypotheses!$O$45),0)</f>
        <v>0</v>
      </c>
      <c r="Y195" s="6">
        <f>IF($C$7&gt;=Y193,-IPMT(Hypotheses!$O$20,Y193,Hypotheses!$C$7,Hypotheses!$O$45),0)</f>
        <v>0</v>
      </c>
      <c r="Z195" s="6">
        <f>IF($C$7&gt;=Z193,-IPMT(Hypotheses!$O$20,Z193,Hypotheses!$C$7,Hypotheses!$O$45),0)</f>
        <v>0</v>
      </c>
      <c r="AA195" s="6">
        <f>IF($C$7&gt;=AA193,-IPMT(Hypotheses!$O$20,AA193,Hypotheses!$C$7,Hypotheses!$O$45),0)</f>
        <v>0</v>
      </c>
      <c r="AB195" s="6">
        <f>IF($C$7&gt;=AB193,-IPMT(Hypotheses!$O$20,AB193,Hypotheses!$C$7,Hypotheses!$O$45),0)</f>
        <v>0</v>
      </c>
      <c r="AC195" s="6">
        <f>IF($C$7&gt;=AC193,-IPMT(Hypotheses!$O$20,AC193,Hypotheses!$C$7,Hypotheses!$O$45),0)</f>
        <v>0</v>
      </c>
      <c r="AD195" s="6">
        <f>IF($C$7&gt;=AD193,-IPMT(Hypotheses!$O$20,AD193,Hypotheses!$C$7,Hypotheses!$O$45),0)</f>
        <v>0</v>
      </c>
      <c r="AE195" s="6">
        <f>IF($C$7&gt;=AE193,-IPMT(Hypotheses!$O$20,AE193,Hypotheses!$C$7,Hypotheses!$O$45),0)</f>
        <v>0</v>
      </c>
      <c r="AF195" s="6">
        <f>IF($C$7&gt;=AF193,-IPMT(Hypotheses!$O$20,AF193,Hypotheses!$C$7,Hypotheses!$O$45),0)</f>
        <v>0</v>
      </c>
      <c r="AG195" s="6">
        <f>IF($C$7&gt;=AG193,-IPMT(Hypotheses!$O$20,AG193,Hypotheses!$C$7,Hypotheses!$O$45),0)</f>
        <v>0</v>
      </c>
      <c r="AH195" s="6">
        <f>IF($C$7&gt;=AH193,-IPMT(Hypotheses!$O$20,AH193,Hypotheses!$C$7,Hypotheses!$O$45),0)</f>
        <v>0</v>
      </c>
    </row>
    <row r="196" spans="2:37" hidden="1" x14ac:dyDescent="0.4">
      <c r="B196" t="s">
        <v>23</v>
      </c>
      <c r="C196" t="s">
        <v>73</v>
      </c>
      <c r="D196" s="6">
        <f t="shared" ref="D196" si="111">D191</f>
        <v>0</v>
      </c>
      <c r="E196" s="6">
        <f t="shared" ref="E196:N196" si="112">E191</f>
        <v>0</v>
      </c>
      <c r="F196" s="6">
        <f t="shared" si="112"/>
        <v>0</v>
      </c>
      <c r="G196" s="6">
        <f t="shared" si="112"/>
        <v>0</v>
      </c>
      <c r="H196" s="6">
        <f t="shared" si="112"/>
        <v>0</v>
      </c>
      <c r="I196" s="6">
        <f t="shared" si="112"/>
        <v>0</v>
      </c>
      <c r="J196" s="6">
        <f t="shared" si="112"/>
        <v>0</v>
      </c>
      <c r="K196" s="6">
        <f t="shared" si="112"/>
        <v>0</v>
      </c>
      <c r="L196" s="6">
        <f t="shared" si="112"/>
        <v>0</v>
      </c>
      <c r="M196" s="6">
        <f t="shared" si="112"/>
        <v>0</v>
      </c>
      <c r="N196" s="6">
        <f t="shared" si="112"/>
        <v>0</v>
      </c>
      <c r="O196" s="6">
        <f>O191-O$49</f>
        <v>0</v>
      </c>
      <c r="P196" s="6">
        <f t="shared" ref="P196:AH196" si="113">O196*(1+$C$4)</f>
        <v>0</v>
      </c>
      <c r="Q196" s="6">
        <f t="shared" si="113"/>
        <v>0</v>
      </c>
      <c r="R196" s="6">
        <f t="shared" si="113"/>
        <v>0</v>
      </c>
      <c r="S196" s="6">
        <f t="shared" si="113"/>
        <v>0</v>
      </c>
      <c r="T196" s="6">
        <f t="shared" si="113"/>
        <v>0</v>
      </c>
      <c r="U196" s="6">
        <f t="shared" si="113"/>
        <v>0</v>
      </c>
      <c r="V196" s="6">
        <f t="shared" si="113"/>
        <v>0</v>
      </c>
      <c r="W196" s="6">
        <f t="shared" si="113"/>
        <v>0</v>
      </c>
      <c r="X196" s="6">
        <f t="shared" si="113"/>
        <v>0</v>
      </c>
      <c r="Y196" s="6">
        <f t="shared" si="113"/>
        <v>0</v>
      </c>
      <c r="Z196" s="6">
        <f t="shared" si="113"/>
        <v>0</v>
      </c>
      <c r="AA196" s="6">
        <f t="shared" si="113"/>
        <v>0</v>
      </c>
      <c r="AB196" s="6">
        <f t="shared" si="113"/>
        <v>0</v>
      </c>
      <c r="AC196" s="6">
        <f t="shared" si="113"/>
        <v>0</v>
      </c>
      <c r="AD196" s="6">
        <f t="shared" si="113"/>
        <v>0</v>
      </c>
      <c r="AE196" s="6">
        <f t="shared" si="113"/>
        <v>0</v>
      </c>
      <c r="AF196" s="6">
        <f t="shared" si="113"/>
        <v>0</v>
      </c>
      <c r="AG196" s="6">
        <f t="shared" si="113"/>
        <v>0</v>
      </c>
      <c r="AH196" s="6">
        <f t="shared" si="113"/>
        <v>0</v>
      </c>
    </row>
    <row r="197" spans="2:37" hidden="1" x14ac:dyDescent="0.4"/>
    <row r="198" spans="2:37" hidden="1" x14ac:dyDescent="0.4">
      <c r="P198">
        <v>1</v>
      </c>
      <c r="Q198">
        <v>2</v>
      </c>
      <c r="R198">
        <v>3</v>
      </c>
      <c r="S198">
        <v>4</v>
      </c>
      <c r="T198">
        <v>5</v>
      </c>
      <c r="U198">
        <v>6</v>
      </c>
      <c r="V198">
        <v>7</v>
      </c>
      <c r="W198">
        <v>8</v>
      </c>
      <c r="X198">
        <v>9</v>
      </c>
      <c r="Y198">
        <v>10</v>
      </c>
      <c r="Z198">
        <v>11</v>
      </c>
      <c r="AA198">
        <v>12</v>
      </c>
      <c r="AB198">
        <v>13</v>
      </c>
      <c r="AC198">
        <v>14</v>
      </c>
      <c r="AD198">
        <v>15</v>
      </c>
      <c r="AE198">
        <v>16</v>
      </c>
      <c r="AF198">
        <v>17</v>
      </c>
      <c r="AG198">
        <v>18</v>
      </c>
      <c r="AH198">
        <v>19</v>
      </c>
      <c r="AI198">
        <v>20</v>
      </c>
    </row>
    <row r="199" spans="2:37" hidden="1" x14ac:dyDescent="0.4">
      <c r="B199" t="s">
        <v>24</v>
      </c>
      <c r="C199" t="s">
        <v>1</v>
      </c>
      <c r="P199" s="6">
        <f>IF($C$7&gt;=P198,-PPMT(Hypotheses!$P$20,P198,Hypotheses!$C$7,Hypotheses!$P$45),0)</f>
        <v>0</v>
      </c>
      <c r="Q199" s="6">
        <f>IF($C$7&gt;=Q198,-PPMT(Hypotheses!$P$20,Q198,Hypotheses!$C$7,Hypotheses!$P$45),0)</f>
        <v>0</v>
      </c>
      <c r="R199" s="6">
        <f>IF($C$7&gt;=R198,-PPMT(Hypotheses!$P$20,R198,Hypotheses!$C$7,Hypotheses!$P$45),0)</f>
        <v>0</v>
      </c>
      <c r="S199" s="6">
        <f>IF($C$7&gt;=S198,-PPMT(Hypotheses!$P$20,S198,Hypotheses!$C$7,Hypotheses!$P$45),0)</f>
        <v>0</v>
      </c>
      <c r="T199" s="6">
        <f>IF($C$7&gt;=T198,-PPMT(Hypotheses!$P$20,T198,Hypotheses!$C$7,Hypotheses!$P$45),0)</f>
        <v>0</v>
      </c>
      <c r="U199" s="6">
        <f>IF($C$7&gt;=U198,-PPMT(Hypotheses!$P$20,U198,Hypotheses!$C$7,Hypotheses!$P$45),0)</f>
        <v>0</v>
      </c>
      <c r="V199" s="6">
        <f>IF($C$7&gt;=V198,-PPMT(Hypotheses!$P$20,V198,Hypotheses!$C$7,Hypotheses!$P$45),0)</f>
        <v>0</v>
      </c>
      <c r="W199" s="6">
        <f>IF($C$7&gt;=W198,-PPMT(Hypotheses!$P$20,W198,Hypotheses!$C$7,Hypotheses!$P$45),0)</f>
        <v>0</v>
      </c>
      <c r="X199" s="6">
        <f>IF($C$7&gt;=X198,-PPMT(Hypotheses!$P$20,X198,Hypotheses!$C$7,Hypotheses!$P$45),0)</f>
        <v>0</v>
      </c>
      <c r="Y199" s="6">
        <f>IF($C$7&gt;=Y198,-PPMT(Hypotheses!$P$20,Y198,Hypotheses!$C$7,Hypotheses!$P$45),0)</f>
        <v>0</v>
      </c>
      <c r="Z199" s="6">
        <f>IF($C$7&gt;=Z198,-PPMT(Hypotheses!$P$20,Z198,Hypotheses!$C$7,Hypotheses!$P$45),0)</f>
        <v>0</v>
      </c>
      <c r="AA199" s="6">
        <f>IF($C$7&gt;=AA198,-PPMT(Hypotheses!$P$20,AA198,Hypotheses!$C$7,Hypotheses!$P$45),0)</f>
        <v>0</v>
      </c>
      <c r="AB199" s="6">
        <f>IF($C$7&gt;=AB198,-PPMT(Hypotheses!$P$20,AB198,Hypotheses!$C$7,Hypotheses!$P$45),0)</f>
        <v>0</v>
      </c>
      <c r="AC199" s="6">
        <f>IF($C$7&gt;=AC198,-PPMT(Hypotheses!$P$20,AC198,Hypotheses!$C$7,Hypotheses!$P$45),0)</f>
        <v>0</v>
      </c>
      <c r="AD199" s="6">
        <f>IF($C$7&gt;=AD198,-PPMT(Hypotheses!$P$20,AD198,Hypotheses!$C$7,Hypotheses!$P$45),0)</f>
        <v>0</v>
      </c>
      <c r="AE199" s="6">
        <f>IF($C$7&gt;=AE198,-PPMT(Hypotheses!$P$20,AE198,Hypotheses!$C$7,Hypotheses!$P$45),0)</f>
        <v>0</v>
      </c>
      <c r="AF199" s="6">
        <f>IF($C$7&gt;=AF198,-PPMT(Hypotheses!$P$20,AF198,Hypotheses!$C$7,Hypotheses!$P$45),0)</f>
        <v>0</v>
      </c>
      <c r="AG199" s="6">
        <f>IF($C$7&gt;=AG198,-PPMT(Hypotheses!$P$20,AG198,Hypotheses!$C$7,Hypotheses!$P$45),0)</f>
        <v>0</v>
      </c>
      <c r="AH199" s="6">
        <f>IF($C$7&gt;=AH198,-PPMT(Hypotheses!$P$20,AH198,Hypotheses!$C$7,Hypotheses!$P$45),0)</f>
        <v>0</v>
      </c>
      <c r="AI199" s="6">
        <f>IF($C$7&gt;=AI198,-PPMT(Hypotheses!$P$20,AI198,Hypotheses!$C$7,Hypotheses!$P$45),0)</f>
        <v>0</v>
      </c>
    </row>
    <row r="200" spans="2:37" hidden="1" x14ac:dyDescent="0.4">
      <c r="B200" t="s">
        <v>24</v>
      </c>
      <c r="C200" t="s">
        <v>2</v>
      </c>
      <c r="P200" s="6">
        <f>IF($C$7&gt;=P198,-IPMT(Hypotheses!$P$20,P198,Hypotheses!$C$7,Hypotheses!$P$45),0)</f>
        <v>0</v>
      </c>
      <c r="Q200" s="6">
        <f>IF($C$7&gt;=Q198,-IPMT(Hypotheses!$P$20,Q198,Hypotheses!$C$7,Hypotheses!$P$45),0)</f>
        <v>0</v>
      </c>
      <c r="R200" s="6">
        <f>IF($C$7&gt;=R198,-IPMT(Hypotheses!$P$20,R198,Hypotheses!$C$7,Hypotheses!$P$45),0)</f>
        <v>0</v>
      </c>
      <c r="S200" s="6">
        <f>IF($C$7&gt;=S198,-IPMT(Hypotheses!$P$20,S198,Hypotheses!$C$7,Hypotheses!$P$45),0)</f>
        <v>0</v>
      </c>
      <c r="T200" s="6">
        <f>IF($C$7&gt;=T198,-IPMT(Hypotheses!$P$20,T198,Hypotheses!$C$7,Hypotheses!$P$45),0)</f>
        <v>0</v>
      </c>
      <c r="U200" s="6">
        <f>IF($C$7&gt;=U198,-IPMT(Hypotheses!$P$20,U198,Hypotheses!$C$7,Hypotheses!$P$45),0)</f>
        <v>0</v>
      </c>
      <c r="V200" s="6">
        <f>IF($C$7&gt;=V198,-IPMT(Hypotheses!$P$20,V198,Hypotheses!$C$7,Hypotheses!$P$45),0)</f>
        <v>0</v>
      </c>
      <c r="W200" s="6">
        <f>IF($C$7&gt;=W198,-IPMT(Hypotheses!$P$20,W198,Hypotheses!$C$7,Hypotheses!$P$45),0)</f>
        <v>0</v>
      </c>
      <c r="X200" s="6">
        <f>IF($C$7&gt;=X198,-IPMT(Hypotheses!$P$20,X198,Hypotheses!$C$7,Hypotheses!$P$45),0)</f>
        <v>0</v>
      </c>
      <c r="Y200" s="6">
        <f>IF($C$7&gt;=Y198,-IPMT(Hypotheses!$P$20,Y198,Hypotheses!$C$7,Hypotheses!$P$45),0)</f>
        <v>0</v>
      </c>
      <c r="Z200" s="6">
        <f>IF($C$7&gt;=Z198,-IPMT(Hypotheses!$P$20,Z198,Hypotheses!$C$7,Hypotheses!$P$45),0)</f>
        <v>0</v>
      </c>
      <c r="AA200" s="6">
        <f>IF($C$7&gt;=AA198,-IPMT(Hypotheses!$P$20,AA198,Hypotheses!$C$7,Hypotheses!$P$45),0)</f>
        <v>0</v>
      </c>
      <c r="AB200" s="6">
        <f>IF($C$7&gt;=AB198,-IPMT(Hypotheses!$P$20,AB198,Hypotheses!$C$7,Hypotheses!$P$45),0)</f>
        <v>0</v>
      </c>
      <c r="AC200" s="6">
        <f>IF($C$7&gt;=AC198,-IPMT(Hypotheses!$P$20,AC198,Hypotheses!$C$7,Hypotheses!$P$45),0)</f>
        <v>0</v>
      </c>
      <c r="AD200" s="6">
        <f>IF($C$7&gt;=AD198,-IPMT(Hypotheses!$P$20,AD198,Hypotheses!$C$7,Hypotheses!$P$45),0)</f>
        <v>0</v>
      </c>
      <c r="AE200" s="6">
        <f>IF($C$7&gt;=AE198,-IPMT(Hypotheses!$P$20,AE198,Hypotheses!$C$7,Hypotheses!$P$45),0)</f>
        <v>0</v>
      </c>
      <c r="AF200" s="6">
        <f>IF($C$7&gt;=AF198,-IPMT(Hypotheses!$P$20,AF198,Hypotheses!$C$7,Hypotheses!$P$45),0)</f>
        <v>0</v>
      </c>
      <c r="AG200" s="6">
        <f>IF($C$7&gt;=AG198,-IPMT(Hypotheses!$P$20,AG198,Hypotheses!$C$7,Hypotheses!$P$45),0)</f>
        <v>0</v>
      </c>
      <c r="AH200" s="6">
        <f>IF($C$7&gt;=AH198,-IPMT(Hypotheses!$P$20,AH198,Hypotheses!$C$7,Hypotheses!$P$45),0)</f>
        <v>0</v>
      </c>
      <c r="AI200" s="6">
        <f>IF($C$7&gt;=AI198,-IPMT(Hypotheses!$P$20,AI198,Hypotheses!$C$7,Hypotheses!$P$45),0)</f>
        <v>0</v>
      </c>
    </row>
    <row r="201" spans="2:37" hidden="1" x14ac:dyDescent="0.4">
      <c r="B201" t="s">
        <v>24</v>
      </c>
      <c r="C201" t="s">
        <v>73</v>
      </c>
      <c r="D201" s="6">
        <f t="shared" ref="D201" si="114">D196</f>
        <v>0</v>
      </c>
      <c r="E201" s="6">
        <f t="shared" ref="E201:O201" si="115">E196</f>
        <v>0</v>
      </c>
      <c r="F201" s="6">
        <f t="shared" si="115"/>
        <v>0</v>
      </c>
      <c r="G201" s="6">
        <f t="shared" si="115"/>
        <v>0</v>
      </c>
      <c r="H201" s="6">
        <f t="shared" si="115"/>
        <v>0</v>
      </c>
      <c r="I201" s="6">
        <f t="shared" si="115"/>
        <v>0</v>
      </c>
      <c r="J201" s="6">
        <f t="shared" si="115"/>
        <v>0</v>
      </c>
      <c r="K201" s="6">
        <f t="shared" si="115"/>
        <v>0</v>
      </c>
      <c r="L201" s="6">
        <f t="shared" si="115"/>
        <v>0</v>
      </c>
      <c r="M201" s="6">
        <f t="shared" si="115"/>
        <v>0</v>
      </c>
      <c r="N201" s="6">
        <f t="shared" si="115"/>
        <v>0</v>
      </c>
      <c r="O201" s="6">
        <f t="shared" si="115"/>
        <v>0</v>
      </c>
      <c r="P201" s="6">
        <f>P196-P$49</f>
        <v>0</v>
      </c>
      <c r="Q201" s="6">
        <f t="shared" ref="Q201:AI201" si="116">P201*(1+$C$4)</f>
        <v>0</v>
      </c>
      <c r="R201" s="6">
        <f t="shared" si="116"/>
        <v>0</v>
      </c>
      <c r="S201" s="6">
        <f t="shared" si="116"/>
        <v>0</v>
      </c>
      <c r="T201" s="6">
        <f t="shared" si="116"/>
        <v>0</v>
      </c>
      <c r="U201" s="6">
        <f t="shared" si="116"/>
        <v>0</v>
      </c>
      <c r="V201" s="6">
        <f t="shared" si="116"/>
        <v>0</v>
      </c>
      <c r="W201" s="6">
        <f t="shared" si="116"/>
        <v>0</v>
      </c>
      <c r="X201" s="6">
        <f t="shared" si="116"/>
        <v>0</v>
      </c>
      <c r="Y201" s="6">
        <f t="shared" si="116"/>
        <v>0</v>
      </c>
      <c r="Z201" s="6">
        <f t="shared" si="116"/>
        <v>0</v>
      </c>
      <c r="AA201" s="6">
        <f t="shared" si="116"/>
        <v>0</v>
      </c>
      <c r="AB201" s="6">
        <f t="shared" si="116"/>
        <v>0</v>
      </c>
      <c r="AC201" s="6">
        <f t="shared" si="116"/>
        <v>0</v>
      </c>
      <c r="AD201" s="6">
        <f t="shared" si="116"/>
        <v>0</v>
      </c>
      <c r="AE201" s="6">
        <f t="shared" si="116"/>
        <v>0</v>
      </c>
      <c r="AF201" s="6">
        <f t="shared" si="116"/>
        <v>0</v>
      </c>
      <c r="AG201" s="6">
        <f t="shared" si="116"/>
        <v>0</v>
      </c>
      <c r="AH201" s="6">
        <f t="shared" si="116"/>
        <v>0</v>
      </c>
      <c r="AI201" s="6">
        <f t="shared" si="116"/>
        <v>0</v>
      </c>
    </row>
    <row r="202" spans="2:37" hidden="1" x14ac:dyDescent="0.4"/>
    <row r="203" spans="2:37" hidden="1" x14ac:dyDescent="0.4">
      <c r="Q203">
        <v>1</v>
      </c>
      <c r="R203">
        <v>2</v>
      </c>
      <c r="S203">
        <v>3</v>
      </c>
      <c r="T203">
        <v>4</v>
      </c>
      <c r="U203">
        <v>5</v>
      </c>
      <c r="V203">
        <v>6</v>
      </c>
      <c r="W203">
        <v>7</v>
      </c>
      <c r="X203">
        <v>8</v>
      </c>
      <c r="Y203">
        <v>9</v>
      </c>
      <c r="Z203">
        <v>10</v>
      </c>
      <c r="AA203">
        <v>11</v>
      </c>
      <c r="AB203">
        <v>12</v>
      </c>
      <c r="AC203">
        <v>13</v>
      </c>
      <c r="AD203">
        <v>14</v>
      </c>
      <c r="AE203">
        <v>15</v>
      </c>
      <c r="AF203">
        <v>16</v>
      </c>
      <c r="AG203">
        <v>17</v>
      </c>
      <c r="AH203">
        <v>18</v>
      </c>
      <c r="AI203">
        <v>19</v>
      </c>
      <c r="AJ203">
        <v>20</v>
      </c>
    </row>
    <row r="204" spans="2:37" hidden="1" x14ac:dyDescent="0.4">
      <c r="B204" t="s">
        <v>25</v>
      </c>
      <c r="C204" t="s">
        <v>1</v>
      </c>
      <c r="Q204" s="6">
        <f>IF($C$7&gt;=Q203,-PPMT(Hypotheses!$Q$20,Q203,Hypotheses!$C$7,Hypotheses!$Q$45),0)</f>
        <v>0</v>
      </c>
      <c r="R204" s="6">
        <f>IF($C$7&gt;=R203,-PPMT(Hypotheses!$Q$20,R203,Hypotheses!$C$7,Hypotheses!$Q$45),0)</f>
        <v>0</v>
      </c>
      <c r="S204" s="6">
        <f>IF($C$7&gt;=S203,-PPMT(Hypotheses!$Q$20,S203,Hypotheses!$C$7,Hypotheses!$Q$45),0)</f>
        <v>0</v>
      </c>
      <c r="T204" s="6">
        <f>IF($C$7&gt;=T203,-PPMT(Hypotheses!$Q$20,T203,Hypotheses!$C$7,Hypotheses!$Q$45),0)</f>
        <v>0</v>
      </c>
      <c r="U204" s="6">
        <f>IF($C$7&gt;=U203,-PPMT(Hypotheses!$Q$20,U203,Hypotheses!$C$7,Hypotheses!$Q$45),0)</f>
        <v>0</v>
      </c>
      <c r="V204" s="6">
        <f>IF($C$7&gt;=V203,-PPMT(Hypotheses!$Q$20,V203,Hypotheses!$C$7,Hypotheses!$Q$45),0)</f>
        <v>0</v>
      </c>
      <c r="W204" s="6">
        <f>IF($C$7&gt;=W203,-PPMT(Hypotheses!$Q$20,W203,Hypotheses!$C$7,Hypotheses!$Q$45),0)</f>
        <v>0</v>
      </c>
      <c r="X204" s="6">
        <f>IF($C$7&gt;=X203,-PPMT(Hypotheses!$Q$20,X203,Hypotheses!$C$7,Hypotheses!$Q$45),0)</f>
        <v>0</v>
      </c>
      <c r="Y204" s="6">
        <f>IF($C$7&gt;=Y203,-PPMT(Hypotheses!$Q$20,Y203,Hypotheses!$C$7,Hypotheses!$Q$45),0)</f>
        <v>0</v>
      </c>
      <c r="Z204" s="6">
        <f>IF($C$7&gt;=Z203,-PPMT(Hypotheses!$Q$20,Z203,Hypotheses!$C$7,Hypotheses!$Q$45),0)</f>
        <v>0</v>
      </c>
      <c r="AA204" s="6">
        <f>IF($C$7&gt;=AA203,-PPMT(Hypotheses!$Q$20,AA203,Hypotheses!$C$7,Hypotheses!$Q$45),0)</f>
        <v>0</v>
      </c>
      <c r="AB204" s="6">
        <f>IF($C$7&gt;=AB203,-PPMT(Hypotheses!$Q$20,AB203,Hypotheses!$C$7,Hypotheses!$Q$45),0)</f>
        <v>0</v>
      </c>
      <c r="AC204" s="6">
        <f>IF($C$7&gt;=AC203,-PPMT(Hypotheses!$Q$20,AC203,Hypotheses!$C$7,Hypotheses!$Q$45),0)</f>
        <v>0</v>
      </c>
      <c r="AD204" s="6">
        <f>IF($C$7&gt;=AD203,-PPMT(Hypotheses!$Q$20,AD203,Hypotheses!$C$7,Hypotheses!$Q$45),0)</f>
        <v>0</v>
      </c>
      <c r="AE204" s="6">
        <f>IF($C$7&gt;=AE203,-PPMT(Hypotheses!$Q$20,AE203,Hypotheses!$C$7,Hypotheses!$Q$45),0)</f>
        <v>0</v>
      </c>
      <c r="AF204" s="6">
        <f>IF($C$7&gt;=AF203,-PPMT(Hypotheses!$Q$20,AF203,Hypotheses!$C$7,Hypotheses!$Q$45),0)</f>
        <v>0</v>
      </c>
      <c r="AG204" s="6">
        <f>IF($C$7&gt;=AG203,-PPMT(Hypotheses!$Q$20,AG203,Hypotheses!$C$7,Hypotheses!$Q$45),0)</f>
        <v>0</v>
      </c>
      <c r="AH204" s="6">
        <f>IF($C$7&gt;=AH203,-PPMT(Hypotheses!$Q$20,AH203,Hypotheses!$C$7,Hypotheses!$Q$45),0)</f>
        <v>0</v>
      </c>
      <c r="AI204" s="6">
        <f>IF($C$7&gt;=AI203,-PPMT(Hypotheses!$Q$20,AI203,Hypotheses!$C$7,Hypotheses!$Q$45),0)</f>
        <v>0</v>
      </c>
      <c r="AJ204" s="6">
        <f>IF($C$7&gt;=AJ203,-PPMT(Hypotheses!$Q$20,AJ203,Hypotheses!$C$7,Hypotheses!$Q$45),0)</f>
        <v>0</v>
      </c>
    </row>
    <row r="205" spans="2:37" hidden="1" x14ac:dyDescent="0.4">
      <c r="B205" t="s">
        <v>25</v>
      </c>
      <c r="C205" t="s">
        <v>2</v>
      </c>
      <c r="Q205" s="6">
        <f>IF($C$7&gt;=Q203,-IPMT(Hypotheses!$Q$20,Q203,Hypotheses!$C$7,Hypotheses!$Q$45),0)</f>
        <v>0</v>
      </c>
      <c r="R205" s="6">
        <f>IF($C$7&gt;=R203,-IPMT(Hypotheses!$Q$20,R203,Hypotheses!$C$7,Hypotheses!$Q$45),0)</f>
        <v>0</v>
      </c>
      <c r="S205" s="6">
        <f>IF($C$7&gt;=S203,-IPMT(Hypotheses!$Q$20,S203,Hypotheses!$C$7,Hypotheses!$Q$45),0)</f>
        <v>0</v>
      </c>
      <c r="T205" s="6">
        <f>IF($C$7&gt;=T203,-IPMT(Hypotheses!$Q$20,T203,Hypotheses!$C$7,Hypotheses!$Q$45),0)</f>
        <v>0</v>
      </c>
      <c r="U205" s="6">
        <f>IF($C$7&gt;=U203,-IPMT(Hypotheses!$Q$20,U203,Hypotheses!$C$7,Hypotheses!$Q$45),0)</f>
        <v>0</v>
      </c>
      <c r="V205" s="6">
        <f>IF($C$7&gt;=V203,-IPMT(Hypotheses!$Q$20,V203,Hypotheses!$C$7,Hypotheses!$Q$45),0)</f>
        <v>0</v>
      </c>
      <c r="W205" s="6">
        <f>IF($C$7&gt;=W203,-IPMT(Hypotheses!$Q$20,W203,Hypotheses!$C$7,Hypotheses!$Q$45),0)</f>
        <v>0</v>
      </c>
      <c r="X205" s="6">
        <f>IF($C$7&gt;=X203,-IPMT(Hypotheses!$Q$20,X203,Hypotheses!$C$7,Hypotheses!$Q$45),0)</f>
        <v>0</v>
      </c>
      <c r="Y205" s="6">
        <f>IF($C$7&gt;=Y203,-IPMT(Hypotheses!$Q$20,Y203,Hypotheses!$C$7,Hypotheses!$Q$45),0)</f>
        <v>0</v>
      </c>
      <c r="Z205" s="6">
        <f>IF($C$7&gt;=Z203,-IPMT(Hypotheses!$Q$20,Z203,Hypotheses!$C$7,Hypotheses!$Q$45),0)</f>
        <v>0</v>
      </c>
      <c r="AA205" s="6">
        <f>IF($C$7&gt;=AA203,-IPMT(Hypotheses!$Q$20,AA203,Hypotheses!$C$7,Hypotheses!$Q$45),0)</f>
        <v>0</v>
      </c>
      <c r="AB205" s="6">
        <f>IF($C$7&gt;=AB203,-IPMT(Hypotheses!$Q$20,AB203,Hypotheses!$C$7,Hypotheses!$Q$45),0)</f>
        <v>0</v>
      </c>
      <c r="AC205" s="6">
        <f>IF($C$7&gt;=AC203,-IPMT(Hypotheses!$Q$20,AC203,Hypotheses!$C$7,Hypotheses!$Q$45),0)</f>
        <v>0</v>
      </c>
      <c r="AD205" s="6">
        <f>IF($C$7&gt;=AD203,-IPMT(Hypotheses!$Q$20,AD203,Hypotheses!$C$7,Hypotheses!$Q$45),0)</f>
        <v>0</v>
      </c>
      <c r="AE205" s="6">
        <f>IF($C$7&gt;=AE203,-IPMT(Hypotheses!$Q$20,AE203,Hypotheses!$C$7,Hypotheses!$Q$45),0)</f>
        <v>0</v>
      </c>
      <c r="AF205" s="6">
        <f>IF($C$7&gt;=AF203,-IPMT(Hypotheses!$Q$20,AF203,Hypotheses!$C$7,Hypotheses!$Q$45),0)</f>
        <v>0</v>
      </c>
      <c r="AG205" s="6">
        <f>IF($C$7&gt;=AG203,-IPMT(Hypotheses!$Q$20,AG203,Hypotheses!$C$7,Hypotheses!$Q$45),0)</f>
        <v>0</v>
      </c>
      <c r="AH205" s="6">
        <f>IF($C$7&gt;=AH203,-IPMT(Hypotheses!$Q$20,AH203,Hypotheses!$C$7,Hypotheses!$Q$45),0)</f>
        <v>0</v>
      </c>
      <c r="AI205" s="6">
        <f>IF($C$7&gt;=AI203,-IPMT(Hypotheses!$Q$20,AI203,Hypotheses!$C$7,Hypotheses!$Q$45),0)</f>
        <v>0</v>
      </c>
      <c r="AJ205" s="6">
        <f>IF($C$7&gt;=AJ203,-IPMT(Hypotheses!$Q$20,AJ203,Hypotheses!$C$7,Hypotheses!$Q$45),0)</f>
        <v>0</v>
      </c>
    </row>
    <row r="206" spans="2:37" hidden="1" x14ac:dyDescent="0.4">
      <c r="B206" t="s">
        <v>25</v>
      </c>
      <c r="C206" t="s">
        <v>73</v>
      </c>
      <c r="D206" s="6">
        <f t="shared" ref="D206" si="117">D201</f>
        <v>0</v>
      </c>
      <c r="E206" s="6">
        <f t="shared" ref="E206:P206" si="118">E201</f>
        <v>0</v>
      </c>
      <c r="F206" s="6">
        <f t="shared" si="118"/>
        <v>0</v>
      </c>
      <c r="G206" s="6">
        <f t="shared" si="118"/>
        <v>0</v>
      </c>
      <c r="H206" s="6">
        <f t="shared" si="118"/>
        <v>0</v>
      </c>
      <c r="I206" s="6">
        <f t="shared" si="118"/>
        <v>0</v>
      </c>
      <c r="J206" s="6">
        <f t="shared" si="118"/>
        <v>0</v>
      </c>
      <c r="K206" s="6">
        <f t="shared" si="118"/>
        <v>0</v>
      </c>
      <c r="L206" s="6">
        <f t="shared" si="118"/>
        <v>0</v>
      </c>
      <c r="M206" s="6">
        <f t="shared" si="118"/>
        <v>0</v>
      </c>
      <c r="N206" s="6">
        <f t="shared" si="118"/>
        <v>0</v>
      </c>
      <c r="O206" s="6">
        <f t="shared" si="118"/>
        <v>0</v>
      </c>
      <c r="P206" s="6">
        <f t="shared" si="118"/>
        <v>0</v>
      </c>
      <c r="Q206" s="6">
        <f>Q201-Q$49</f>
        <v>0</v>
      </c>
      <c r="R206" s="6">
        <f t="shared" ref="R206:AJ206" si="119">Q206*(1+$C$4)</f>
        <v>0</v>
      </c>
      <c r="S206" s="6">
        <f t="shared" si="119"/>
        <v>0</v>
      </c>
      <c r="T206" s="6">
        <f t="shared" si="119"/>
        <v>0</v>
      </c>
      <c r="U206" s="6">
        <f t="shared" si="119"/>
        <v>0</v>
      </c>
      <c r="V206" s="6">
        <f t="shared" si="119"/>
        <v>0</v>
      </c>
      <c r="W206" s="6">
        <f t="shared" si="119"/>
        <v>0</v>
      </c>
      <c r="X206" s="6">
        <f t="shared" si="119"/>
        <v>0</v>
      </c>
      <c r="Y206" s="6">
        <f t="shared" si="119"/>
        <v>0</v>
      </c>
      <c r="Z206" s="6">
        <f t="shared" si="119"/>
        <v>0</v>
      </c>
      <c r="AA206" s="6">
        <f t="shared" si="119"/>
        <v>0</v>
      </c>
      <c r="AB206" s="6">
        <f t="shared" si="119"/>
        <v>0</v>
      </c>
      <c r="AC206" s="6">
        <f t="shared" si="119"/>
        <v>0</v>
      </c>
      <c r="AD206" s="6">
        <f t="shared" si="119"/>
        <v>0</v>
      </c>
      <c r="AE206" s="6">
        <f t="shared" si="119"/>
        <v>0</v>
      </c>
      <c r="AF206" s="6">
        <f t="shared" si="119"/>
        <v>0</v>
      </c>
      <c r="AG206" s="6">
        <f t="shared" si="119"/>
        <v>0</v>
      </c>
      <c r="AH206" s="6">
        <f t="shared" si="119"/>
        <v>0</v>
      </c>
      <c r="AI206" s="6">
        <f t="shared" si="119"/>
        <v>0</v>
      </c>
      <c r="AJ206" s="6">
        <f t="shared" si="119"/>
        <v>0</v>
      </c>
    </row>
    <row r="207" spans="2:37" hidden="1" x14ac:dyDescent="0.4"/>
    <row r="208" spans="2:37" hidden="1" x14ac:dyDescent="0.4">
      <c r="R208">
        <v>1</v>
      </c>
      <c r="S208">
        <v>2</v>
      </c>
      <c r="T208">
        <v>3</v>
      </c>
      <c r="U208">
        <v>4</v>
      </c>
      <c r="V208">
        <v>5</v>
      </c>
      <c r="W208">
        <v>6</v>
      </c>
      <c r="X208">
        <v>7</v>
      </c>
      <c r="Y208">
        <v>8</v>
      </c>
      <c r="Z208">
        <v>9</v>
      </c>
      <c r="AA208">
        <v>10</v>
      </c>
      <c r="AB208">
        <v>11</v>
      </c>
      <c r="AC208">
        <v>12</v>
      </c>
      <c r="AD208">
        <v>13</v>
      </c>
      <c r="AE208">
        <v>14</v>
      </c>
      <c r="AF208">
        <v>15</v>
      </c>
      <c r="AG208">
        <v>16</v>
      </c>
      <c r="AH208">
        <v>17</v>
      </c>
      <c r="AI208">
        <v>18</v>
      </c>
      <c r="AJ208">
        <v>19</v>
      </c>
      <c r="AK208">
        <v>20</v>
      </c>
    </row>
    <row r="209" spans="2:40" hidden="1" x14ac:dyDescent="0.4">
      <c r="B209" t="s">
        <v>26</v>
      </c>
      <c r="C209" t="s">
        <v>1</v>
      </c>
      <c r="R209" s="6">
        <f>IF($C$7&gt;=R208,-PPMT(Hypotheses!$R$20,R208,Hypotheses!$C$7,Hypotheses!$R$45),0)</f>
        <v>0</v>
      </c>
      <c r="S209" s="6">
        <f>IF($C$7&gt;=S208,-PPMT(Hypotheses!$R$20,S208,Hypotheses!$C$7,Hypotheses!$R$45),0)</f>
        <v>0</v>
      </c>
      <c r="T209" s="6">
        <f>IF($C$7&gt;=T208,-PPMT(Hypotheses!$R$20,T208,Hypotheses!$C$7,Hypotheses!$R$45),0)</f>
        <v>0</v>
      </c>
      <c r="U209" s="6">
        <f>IF($C$7&gt;=U208,-PPMT(Hypotheses!$R$20,U208,Hypotheses!$C$7,Hypotheses!$R$45),0)</f>
        <v>0</v>
      </c>
      <c r="V209" s="6">
        <f>IF($C$7&gt;=V208,-PPMT(Hypotheses!$R$20,V208,Hypotheses!$C$7,Hypotheses!$R$45),0)</f>
        <v>0</v>
      </c>
      <c r="W209" s="6">
        <f>IF($C$7&gt;=W208,-PPMT(Hypotheses!$R$20,W208,Hypotheses!$C$7,Hypotheses!$R$45),0)</f>
        <v>0</v>
      </c>
      <c r="X209" s="6">
        <f>IF($C$7&gt;=X208,-PPMT(Hypotheses!$R$20,X208,Hypotheses!$C$7,Hypotheses!$R$45),0)</f>
        <v>0</v>
      </c>
      <c r="Y209" s="6">
        <f>IF($C$7&gt;=Y208,-PPMT(Hypotheses!$R$20,Y208,Hypotheses!$C$7,Hypotheses!$R$45),0)</f>
        <v>0</v>
      </c>
      <c r="Z209" s="6">
        <f>IF($C$7&gt;=Z208,-PPMT(Hypotheses!$R$20,Z208,Hypotheses!$C$7,Hypotheses!$R$45),0)</f>
        <v>0</v>
      </c>
      <c r="AA209" s="6">
        <f>IF($C$7&gt;=AA208,-PPMT(Hypotheses!$R$20,AA208,Hypotheses!$C$7,Hypotheses!$R$45),0)</f>
        <v>0</v>
      </c>
      <c r="AB209" s="6">
        <f>IF($C$7&gt;=AB208,-PPMT(Hypotheses!$R$20,AB208,Hypotheses!$C$7,Hypotheses!$R$45),0)</f>
        <v>0</v>
      </c>
      <c r="AC209" s="6">
        <f>IF($C$7&gt;=AC208,-PPMT(Hypotheses!$R$20,AC208,Hypotheses!$C$7,Hypotheses!$R$45),0)</f>
        <v>0</v>
      </c>
      <c r="AD209" s="6">
        <f>IF($C$7&gt;=AD208,-PPMT(Hypotheses!$R$20,AD208,Hypotheses!$C$7,Hypotheses!$R$45),0)</f>
        <v>0</v>
      </c>
      <c r="AE209" s="6">
        <f>IF($C$7&gt;=AE208,-PPMT(Hypotheses!$R$20,AE208,Hypotheses!$C$7,Hypotheses!$R$45),0)</f>
        <v>0</v>
      </c>
      <c r="AF209" s="6">
        <f>IF($C$7&gt;=AF208,-PPMT(Hypotheses!$R$20,AF208,Hypotheses!$C$7,Hypotheses!$R$45),0)</f>
        <v>0</v>
      </c>
      <c r="AG209" s="6">
        <f>IF($C$7&gt;=AG208,-PPMT(Hypotheses!$R$20,AG208,Hypotheses!$C$7,Hypotheses!$R$45),0)</f>
        <v>0</v>
      </c>
      <c r="AH209" s="6">
        <f>IF($C$7&gt;=AH208,-PPMT(Hypotheses!$R$20,AH208,Hypotheses!$C$7,Hypotheses!$R$45),0)</f>
        <v>0</v>
      </c>
      <c r="AI209" s="6">
        <f>IF($C$7&gt;=AI208,-PPMT(Hypotheses!$R$20,AI208,Hypotheses!$C$7,Hypotheses!$R$45),0)</f>
        <v>0</v>
      </c>
      <c r="AJ209" s="6">
        <f>IF($C$7&gt;=AJ208,-PPMT(Hypotheses!$R$20,AJ208,Hypotheses!$C$7,Hypotheses!$R$45),0)</f>
        <v>0</v>
      </c>
      <c r="AK209" s="6">
        <f>IF($C$7&gt;=AK208,-PPMT(Hypotheses!$R$20,AK208,Hypotheses!$C$7,Hypotheses!$R$45),0)</f>
        <v>0</v>
      </c>
    </row>
    <row r="210" spans="2:40" hidden="1" x14ac:dyDescent="0.4">
      <c r="B210" t="s">
        <v>26</v>
      </c>
      <c r="C210" t="s">
        <v>2</v>
      </c>
      <c r="R210" s="6">
        <f>IF($C$7&gt;=R208,-IPMT(Hypotheses!$R$20,R208,Hypotheses!$C$7,Hypotheses!$R$45),0)</f>
        <v>0</v>
      </c>
      <c r="S210" s="6">
        <f>IF($C$7&gt;=S208,-IPMT(Hypotheses!$R$20,S208,Hypotheses!$C$7,Hypotheses!$R$45),0)</f>
        <v>0</v>
      </c>
      <c r="T210" s="6">
        <f>IF($C$7&gt;=T208,-IPMT(Hypotheses!$R$20,T208,Hypotheses!$C$7,Hypotheses!$R$45),0)</f>
        <v>0</v>
      </c>
      <c r="U210" s="6">
        <f>IF($C$7&gt;=U208,-IPMT(Hypotheses!$R$20,U208,Hypotheses!$C$7,Hypotheses!$R$45),0)</f>
        <v>0</v>
      </c>
      <c r="V210" s="6">
        <f>IF($C$7&gt;=V208,-IPMT(Hypotheses!$R$20,V208,Hypotheses!$C$7,Hypotheses!$R$45),0)</f>
        <v>0</v>
      </c>
      <c r="W210" s="6">
        <f>IF($C$7&gt;=W208,-IPMT(Hypotheses!$R$20,W208,Hypotheses!$C$7,Hypotheses!$R$45),0)</f>
        <v>0</v>
      </c>
      <c r="X210" s="6">
        <f>IF($C$7&gt;=X208,-IPMT(Hypotheses!$R$20,X208,Hypotheses!$C$7,Hypotheses!$R$45),0)</f>
        <v>0</v>
      </c>
      <c r="Y210" s="6">
        <f>IF($C$7&gt;=Y208,-IPMT(Hypotheses!$R$20,Y208,Hypotheses!$C$7,Hypotheses!$R$45),0)</f>
        <v>0</v>
      </c>
      <c r="Z210" s="6">
        <f>IF($C$7&gt;=Z208,-IPMT(Hypotheses!$R$20,Z208,Hypotheses!$C$7,Hypotheses!$R$45),0)</f>
        <v>0</v>
      </c>
      <c r="AA210" s="6">
        <f>IF($C$7&gt;=AA208,-IPMT(Hypotheses!$R$20,AA208,Hypotheses!$C$7,Hypotheses!$R$45),0)</f>
        <v>0</v>
      </c>
      <c r="AB210" s="6">
        <f>IF($C$7&gt;=AB208,-IPMT(Hypotheses!$R$20,AB208,Hypotheses!$C$7,Hypotheses!$R$45),0)</f>
        <v>0</v>
      </c>
      <c r="AC210" s="6">
        <f>IF($C$7&gt;=AC208,-IPMT(Hypotheses!$R$20,AC208,Hypotheses!$C$7,Hypotheses!$R$45),0)</f>
        <v>0</v>
      </c>
      <c r="AD210" s="6">
        <f>IF($C$7&gt;=AD208,-IPMT(Hypotheses!$R$20,AD208,Hypotheses!$C$7,Hypotheses!$R$45),0)</f>
        <v>0</v>
      </c>
      <c r="AE210" s="6">
        <f>IF($C$7&gt;=AE208,-IPMT(Hypotheses!$R$20,AE208,Hypotheses!$C$7,Hypotheses!$R$45),0)</f>
        <v>0</v>
      </c>
      <c r="AF210" s="6">
        <f>IF($C$7&gt;=AF208,-IPMT(Hypotheses!$R$20,AF208,Hypotheses!$C$7,Hypotheses!$R$45),0)</f>
        <v>0</v>
      </c>
      <c r="AG210" s="6">
        <f>IF($C$7&gt;=AG208,-IPMT(Hypotheses!$R$20,AG208,Hypotheses!$C$7,Hypotheses!$R$45),0)</f>
        <v>0</v>
      </c>
      <c r="AH210" s="6">
        <f>IF($C$7&gt;=AH208,-IPMT(Hypotheses!$R$20,AH208,Hypotheses!$C$7,Hypotheses!$R$45),0)</f>
        <v>0</v>
      </c>
      <c r="AI210" s="6">
        <f>IF($C$7&gt;=AI208,-IPMT(Hypotheses!$R$20,AI208,Hypotheses!$C$7,Hypotheses!$R$45),0)</f>
        <v>0</v>
      </c>
      <c r="AJ210" s="6">
        <f>IF($C$7&gt;=AJ208,-IPMT(Hypotheses!$R$20,AJ208,Hypotheses!$C$7,Hypotheses!$R$45),0)</f>
        <v>0</v>
      </c>
      <c r="AK210" s="6">
        <f>IF($C$7&gt;=AK208,-IPMT(Hypotheses!$R$20,AK208,Hypotheses!$C$7,Hypotheses!$R$45),0)</f>
        <v>0</v>
      </c>
    </row>
    <row r="211" spans="2:40" hidden="1" x14ac:dyDescent="0.4">
      <c r="B211" t="s">
        <v>26</v>
      </c>
      <c r="C211" t="s">
        <v>73</v>
      </c>
      <c r="D211" s="6">
        <f t="shared" ref="D211" si="120">D206</f>
        <v>0</v>
      </c>
      <c r="E211" s="6">
        <f t="shared" ref="E211:Q211" si="121">E206</f>
        <v>0</v>
      </c>
      <c r="F211" s="6">
        <f t="shared" si="121"/>
        <v>0</v>
      </c>
      <c r="G211" s="6">
        <f t="shared" si="121"/>
        <v>0</v>
      </c>
      <c r="H211" s="6">
        <f t="shared" si="121"/>
        <v>0</v>
      </c>
      <c r="I211" s="6">
        <f t="shared" si="121"/>
        <v>0</v>
      </c>
      <c r="J211" s="6">
        <f t="shared" si="121"/>
        <v>0</v>
      </c>
      <c r="K211" s="6">
        <f t="shared" si="121"/>
        <v>0</v>
      </c>
      <c r="L211" s="6">
        <f t="shared" si="121"/>
        <v>0</v>
      </c>
      <c r="M211" s="6">
        <f t="shared" si="121"/>
        <v>0</v>
      </c>
      <c r="N211" s="6">
        <f t="shared" si="121"/>
        <v>0</v>
      </c>
      <c r="O211" s="6">
        <f t="shared" si="121"/>
        <v>0</v>
      </c>
      <c r="P211" s="6">
        <f t="shared" si="121"/>
        <v>0</v>
      </c>
      <c r="Q211" s="6">
        <f t="shared" si="121"/>
        <v>0</v>
      </c>
      <c r="R211" s="6">
        <f>R206-R$49</f>
        <v>0</v>
      </c>
      <c r="S211" s="6">
        <f t="shared" ref="S211:AK211" si="122">R211*(1+$C$4)</f>
        <v>0</v>
      </c>
      <c r="T211" s="6">
        <f t="shared" si="122"/>
        <v>0</v>
      </c>
      <c r="U211" s="6">
        <f t="shared" si="122"/>
        <v>0</v>
      </c>
      <c r="V211" s="6">
        <f t="shared" si="122"/>
        <v>0</v>
      </c>
      <c r="W211" s="6">
        <f t="shared" si="122"/>
        <v>0</v>
      </c>
      <c r="X211" s="6">
        <f t="shared" si="122"/>
        <v>0</v>
      </c>
      <c r="Y211" s="6">
        <f t="shared" si="122"/>
        <v>0</v>
      </c>
      <c r="Z211" s="6">
        <f t="shared" si="122"/>
        <v>0</v>
      </c>
      <c r="AA211" s="6">
        <f t="shared" si="122"/>
        <v>0</v>
      </c>
      <c r="AB211" s="6">
        <f t="shared" si="122"/>
        <v>0</v>
      </c>
      <c r="AC211" s="6">
        <f t="shared" si="122"/>
        <v>0</v>
      </c>
      <c r="AD211" s="6">
        <f t="shared" si="122"/>
        <v>0</v>
      </c>
      <c r="AE211" s="6">
        <f t="shared" si="122"/>
        <v>0</v>
      </c>
      <c r="AF211" s="6">
        <f t="shared" si="122"/>
        <v>0</v>
      </c>
      <c r="AG211" s="6">
        <f t="shared" si="122"/>
        <v>0</v>
      </c>
      <c r="AH211" s="6">
        <f t="shared" si="122"/>
        <v>0</v>
      </c>
      <c r="AI211" s="6">
        <f t="shared" si="122"/>
        <v>0</v>
      </c>
      <c r="AJ211" s="6">
        <f t="shared" si="122"/>
        <v>0</v>
      </c>
      <c r="AK211" s="6">
        <f t="shared" si="122"/>
        <v>0</v>
      </c>
    </row>
    <row r="212" spans="2:40" hidden="1" x14ac:dyDescent="0.4"/>
    <row r="213" spans="2:40" hidden="1" x14ac:dyDescent="0.4">
      <c r="S213">
        <v>1</v>
      </c>
      <c r="T213">
        <v>2</v>
      </c>
      <c r="U213">
        <v>3</v>
      </c>
      <c r="V213">
        <v>4</v>
      </c>
      <c r="W213">
        <v>5</v>
      </c>
      <c r="X213">
        <v>6</v>
      </c>
      <c r="Y213">
        <v>7</v>
      </c>
      <c r="Z213">
        <v>8</v>
      </c>
      <c r="AA213">
        <v>9</v>
      </c>
      <c r="AB213">
        <v>10</v>
      </c>
      <c r="AC213">
        <v>11</v>
      </c>
      <c r="AD213">
        <v>12</v>
      </c>
      <c r="AE213">
        <v>13</v>
      </c>
      <c r="AF213">
        <v>14</v>
      </c>
      <c r="AG213">
        <v>15</v>
      </c>
      <c r="AH213">
        <v>16</v>
      </c>
      <c r="AI213">
        <v>17</v>
      </c>
      <c r="AJ213">
        <v>18</v>
      </c>
      <c r="AK213">
        <v>19</v>
      </c>
      <c r="AL213">
        <v>20</v>
      </c>
    </row>
    <row r="214" spans="2:40" hidden="1" x14ac:dyDescent="0.4">
      <c r="B214" t="s">
        <v>27</v>
      </c>
      <c r="C214" t="s">
        <v>1</v>
      </c>
      <c r="S214" s="6">
        <f>IF($C$7&gt;=S213,-PPMT(Hypotheses!$S$20,S213,Hypotheses!$C$7,Hypotheses!$S$45),0)</f>
        <v>0</v>
      </c>
      <c r="T214" s="6">
        <f>IF($C$7&gt;=T213,-PPMT(Hypotheses!$S$20,T213,Hypotheses!$C$7,Hypotheses!$S$45),0)</f>
        <v>0</v>
      </c>
      <c r="U214" s="6">
        <f>IF($C$7&gt;=U213,-PPMT(Hypotheses!$S$20,U213,Hypotheses!$C$7,Hypotheses!$S$45),0)</f>
        <v>0</v>
      </c>
      <c r="V214" s="6">
        <f>IF($C$7&gt;=V213,-PPMT(Hypotheses!$S$20,V213,Hypotheses!$C$7,Hypotheses!$S$45),0)</f>
        <v>0</v>
      </c>
      <c r="W214" s="6">
        <f>IF($C$7&gt;=W213,-PPMT(Hypotheses!$S$20,W213,Hypotheses!$C$7,Hypotheses!$S$45),0)</f>
        <v>0</v>
      </c>
      <c r="X214" s="6">
        <f>IF($C$7&gt;=X213,-PPMT(Hypotheses!$S$20,X213,Hypotheses!$C$7,Hypotheses!$S$45),0)</f>
        <v>0</v>
      </c>
      <c r="Y214" s="6">
        <f>IF($C$7&gt;=Y213,-PPMT(Hypotheses!$S$20,Y213,Hypotheses!$C$7,Hypotheses!$S$45),0)</f>
        <v>0</v>
      </c>
      <c r="Z214" s="6">
        <f>IF($C$7&gt;=Z213,-PPMT(Hypotheses!$S$20,Z213,Hypotheses!$C$7,Hypotheses!$S$45),0)</f>
        <v>0</v>
      </c>
      <c r="AA214" s="6">
        <f>IF($C$7&gt;=AA213,-PPMT(Hypotheses!$S$20,AA213,Hypotheses!$C$7,Hypotheses!$S$45),0)</f>
        <v>0</v>
      </c>
      <c r="AB214" s="6">
        <f>IF($C$7&gt;=AB213,-PPMT(Hypotheses!$S$20,AB213,Hypotheses!$C$7,Hypotheses!$S$45),0)</f>
        <v>0</v>
      </c>
      <c r="AC214" s="6">
        <f>IF($C$7&gt;=AC213,-PPMT(Hypotheses!$S$20,AC213,Hypotheses!$C$7,Hypotheses!$S$45),0)</f>
        <v>0</v>
      </c>
      <c r="AD214" s="6">
        <f>IF($C$7&gt;=AD213,-PPMT(Hypotheses!$S$20,AD213,Hypotheses!$C$7,Hypotheses!$S$45),0)</f>
        <v>0</v>
      </c>
      <c r="AE214" s="6">
        <f>IF($C$7&gt;=AE213,-PPMT(Hypotheses!$S$20,AE213,Hypotheses!$C$7,Hypotheses!$S$45),0)</f>
        <v>0</v>
      </c>
      <c r="AF214" s="6">
        <f>IF($C$7&gt;=AF213,-PPMT(Hypotheses!$S$20,AF213,Hypotheses!$C$7,Hypotheses!$S$45),0)</f>
        <v>0</v>
      </c>
      <c r="AG214" s="6">
        <f>IF($C$7&gt;=AG213,-PPMT(Hypotheses!$S$20,AG213,Hypotheses!$C$7,Hypotheses!$S$45),0)</f>
        <v>0</v>
      </c>
      <c r="AH214" s="6">
        <f>IF($C$7&gt;=AH213,-PPMT(Hypotheses!$S$20,AH213,Hypotheses!$C$7,Hypotheses!$S$45),0)</f>
        <v>0</v>
      </c>
      <c r="AI214" s="6">
        <f>IF($C$7&gt;=AI213,-PPMT(Hypotheses!$S$20,AI213,Hypotheses!$C$7,Hypotheses!$S$45),0)</f>
        <v>0</v>
      </c>
      <c r="AJ214" s="6">
        <f>IF($C$7&gt;=AJ213,-PPMT(Hypotheses!$S$20,AJ213,Hypotheses!$C$7,Hypotheses!$S$45),0)</f>
        <v>0</v>
      </c>
      <c r="AK214" s="6">
        <f>IF($C$7&gt;=AK213,-PPMT(Hypotheses!$S$20,AK213,Hypotheses!$C$7,Hypotheses!$S$45),0)</f>
        <v>0</v>
      </c>
      <c r="AL214" s="6">
        <f>IF($C$7&gt;=AL213,-PPMT(Hypotheses!$S$20,AL213,Hypotheses!$C$7,Hypotheses!$S$45),0)</f>
        <v>0</v>
      </c>
    </row>
    <row r="215" spans="2:40" hidden="1" x14ac:dyDescent="0.4">
      <c r="B215" t="s">
        <v>27</v>
      </c>
      <c r="C215" t="s">
        <v>2</v>
      </c>
      <c r="S215" s="6">
        <f>IF($C$7&gt;=S213,-IPMT(Hypotheses!$S$20,S213,Hypotheses!$C$7,Hypotheses!$S$45),0)</f>
        <v>0</v>
      </c>
      <c r="T215" s="6">
        <f>IF($C$7&gt;=T213,-IPMT(Hypotheses!$S$20,T213,Hypotheses!$C$7,Hypotheses!$S$45),0)</f>
        <v>0</v>
      </c>
      <c r="U215" s="6">
        <f>IF($C$7&gt;=U213,-IPMT(Hypotheses!$S$20,U213,Hypotheses!$C$7,Hypotheses!$S$45),0)</f>
        <v>0</v>
      </c>
      <c r="V215" s="6">
        <f>IF($C$7&gt;=V213,-IPMT(Hypotheses!$S$20,V213,Hypotheses!$C$7,Hypotheses!$S$45),0)</f>
        <v>0</v>
      </c>
      <c r="W215" s="6">
        <f>IF($C$7&gt;=W213,-IPMT(Hypotheses!$S$20,W213,Hypotheses!$C$7,Hypotheses!$S$45),0)</f>
        <v>0</v>
      </c>
      <c r="X215" s="6">
        <f>IF($C$7&gt;=X213,-IPMT(Hypotheses!$S$20,X213,Hypotheses!$C$7,Hypotheses!$S$45),0)</f>
        <v>0</v>
      </c>
      <c r="Y215" s="6">
        <f>IF($C$7&gt;=Y213,-IPMT(Hypotheses!$S$20,Y213,Hypotheses!$C$7,Hypotheses!$S$45),0)</f>
        <v>0</v>
      </c>
      <c r="Z215" s="6">
        <f>IF($C$7&gt;=Z213,-IPMT(Hypotheses!$S$20,Z213,Hypotheses!$C$7,Hypotheses!$S$45),0)</f>
        <v>0</v>
      </c>
      <c r="AA215" s="6">
        <f>IF($C$7&gt;=AA213,-IPMT(Hypotheses!$S$20,AA213,Hypotheses!$C$7,Hypotheses!$S$45),0)</f>
        <v>0</v>
      </c>
      <c r="AB215" s="6">
        <f>IF($C$7&gt;=AB213,-IPMT(Hypotheses!$S$20,AB213,Hypotheses!$C$7,Hypotheses!$S$45),0)</f>
        <v>0</v>
      </c>
      <c r="AC215" s="6">
        <f>IF($C$7&gt;=AC213,-IPMT(Hypotheses!$S$20,AC213,Hypotheses!$C$7,Hypotheses!$S$45),0)</f>
        <v>0</v>
      </c>
      <c r="AD215" s="6">
        <f>IF($C$7&gt;=AD213,-IPMT(Hypotheses!$S$20,AD213,Hypotheses!$C$7,Hypotheses!$S$45),0)</f>
        <v>0</v>
      </c>
      <c r="AE215" s="6">
        <f>IF($C$7&gt;=AE213,-IPMT(Hypotheses!$S$20,AE213,Hypotheses!$C$7,Hypotheses!$S$45),0)</f>
        <v>0</v>
      </c>
      <c r="AF215" s="6">
        <f>IF($C$7&gt;=AF213,-IPMT(Hypotheses!$S$20,AF213,Hypotheses!$C$7,Hypotheses!$S$45),0)</f>
        <v>0</v>
      </c>
      <c r="AG215" s="6">
        <f>IF($C$7&gt;=AG213,-IPMT(Hypotheses!$S$20,AG213,Hypotheses!$C$7,Hypotheses!$S$45),0)</f>
        <v>0</v>
      </c>
      <c r="AH215" s="6">
        <f>IF($C$7&gt;=AH213,-IPMT(Hypotheses!$S$20,AH213,Hypotheses!$C$7,Hypotheses!$S$45),0)</f>
        <v>0</v>
      </c>
      <c r="AI215" s="6">
        <f>IF($C$7&gt;=AI213,-IPMT(Hypotheses!$S$20,AI213,Hypotheses!$C$7,Hypotheses!$S$45),0)</f>
        <v>0</v>
      </c>
      <c r="AJ215" s="6">
        <f>IF($C$7&gt;=AJ213,-IPMT(Hypotheses!$S$20,AJ213,Hypotheses!$C$7,Hypotheses!$S$45),0)</f>
        <v>0</v>
      </c>
      <c r="AK215" s="6">
        <f>IF($C$7&gt;=AK213,-IPMT(Hypotheses!$S$20,AK213,Hypotheses!$C$7,Hypotheses!$S$45),0)</f>
        <v>0</v>
      </c>
      <c r="AL215" s="6">
        <f>IF($C$7&gt;=AL213,-IPMT(Hypotheses!$S$20,AL213,Hypotheses!$C$7,Hypotheses!$S$45),0)</f>
        <v>0</v>
      </c>
    </row>
    <row r="216" spans="2:40" hidden="1" x14ac:dyDescent="0.4">
      <c r="B216" t="s">
        <v>27</v>
      </c>
      <c r="C216" t="s">
        <v>73</v>
      </c>
      <c r="D216" s="6">
        <f t="shared" ref="D216" si="123">D211</f>
        <v>0</v>
      </c>
      <c r="E216" s="6">
        <f t="shared" ref="E216:R216" si="124">E211</f>
        <v>0</v>
      </c>
      <c r="F216" s="6">
        <f t="shared" si="124"/>
        <v>0</v>
      </c>
      <c r="G216" s="6">
        <f t="shared" si="124"/>
        <v>0</v>
      </c>
      <c r="H216" s="6">
        <f t="shared" si="124"/>
        <v>0</v>
      </c>
      <c r="I216" s="6">
        <f t="shared" si="124"/>
        <v>0</v>
      </c>
      <c r="J216" s="6">
        <f t="shared" si="124"/>
        <v>0</v>
      </c>
      <c r="K216" s="6">
        <f t="shared" si="124"/>
        <v>0</v>
      </c>
      <c r="L216" s="6">
        <f t="shared" si="124"/>
        <v>0</v>
      </c>
      <c r="M216" s="6">
        <f t="shared" si="124"/>
        <v>0</v>
      </c>
      <c r="N216" s="6">
        <f t="shared" si="124"/>
        <v>0</v>
      </c>
      <c r="O216" s="6">
        <f t="shared" si="124"/>
        <v>0</v>
      </c>
      <c r="P216" s="6">
        <f t="shared" si="124"/>
        <v>0</v>
      </c>
      <c r="Q216" s="6">
        <f t="shared" si="124"/>
        <v>0</v>
      </c>
      <c r="R216" s="6">
        <f t="shared" si="124"/>
        <v>0</v>
      </c>
      <c r="S216" s="6">
        <f>S211-S$49</f>
        <v>0</v>
      </c>
      <c r="T216" s="6">
        <f t="shared" ref="T216:AL216" si="125">S216*(1+$C$4)</f>
        <v>0</v>
      </c>
      <c r="U216" s="6">
        <f t="shared" si="125"/>
        <v>0</v>
      </c>
      <c r="V216" s="6">
        <f t="shared" si="125"/>
        <v>0</v>
      </c>
      <c r="W216" s="6">
        <f t="shared" si="125"/>
        <v>0</v>
      </c>
      <c r="X216" s="6">
        <f t="shared" si="125"/>
        <v>0</v>
      </c>
      <c r="Y216" s="6">
        <f t="shared" si="125"/>
        <v>0</v>
      </c>
      <c r="Z216" s="6">
        <f t="shared" si="125"/>
        <v>0</v>
      </c>
      <c r="AA216" s="6">
        <f t="shared" si="125"/>
        <v>0</v>
      </c>
      <c r="AB216" s="6">
        <f t="shared" si="125"/>
        <v>0</v>
      </c>
      <c r="AC216" s="6">
        <f t="shared" si="125"/>
        <v>0</v>
      </c>
      <c r="AD216" s="6">
        <f t="shared" si="125"/>
        <v>0</v>
      </c>
      <c r="AE216" s="6">
        <f t="shared" si="125"/>
        <v>0</v>
      </c>
      <c r="AF216" s="6">
        <f t="shared" si="125"/>
        <v>0</v>
      </c>
      <c r="AG216" s="6">
        <f t="shared" si="125"/>
        <v>0</v>
      </c>
      <c r="AH216" s="6">
        <f t="shared" si="125"/>
        <v>0</v>
      </c>
      <c r="AI216" s="6">
        <f t="shared" si="125"/>
        <v>0</v>
      </c>
      <c r="AJ216" s="6">
        <f t="shared" si="125"/>
        <v>0</v>
      </c>
      <c r="AK216" s="6">
        <f t="shared" si="125"/>
        <v>0</v>
      </c>
      <c r="AL216" s="6">
        <f t="shared" si="125"/>
        <v>0</v>
      </c>
    </row>
    <row r="217" spans="2:40" hidden="1" x14ac:dyDescent="0.4"/>
    <row r="218" spans="2:40" hidden="1" x14ac:dyDescent="0.4">
      <c r="T218">
        <v>1</v>
      </c>
      <c r="U218">
        <v>2</v>
      </c>
      <c r="V218">
        <v>3</v>
      </c>
      <c r="W218">
        <v>4</v>
      </c>
      <c r="X218">
        <v>5</v>
      </c>
      <c r="Y218">
        <v>6</v>
      </c>
      <c r="Z218">
        <v>7</v>
      </c>
      <c r="AA218">
        <v>8</v>
      </c>
      <c r="AB218">
        <v>9</v>
      </c>
      <c r="AC218">
        <v>10</v>
      </c>
      <c r="AD218">
        <v>11</v>
      </c>
      <c r="AE218">
        <v>12</v>
      </c>
      <c r="AF218">
        <v>13</v>
      </c>
      <c r="AG218">
        <v>14</v>
      </c>
      <c r="AH218">
        <v>15</v>
      </c>
      <c r="AI218">
        <v>16</v>
      </c>
      <c r="AJ218">
        <v>17</v>
      </c>
      <c r="AK218">
        <v>18</v>
      </c>
      <c r="AL218">
        <v>19</v>
      </c>
      <c r="AM218">
        <v>20</v>
      </c>
    </row>
    <row r="219" spans="2:40" hidden="1" x14ac:dyDescent="0.4">
      <c r="B219" t="s">
        <v>28</v>
      </c>
      <c r="C219" t="s">
        <v>1</v>
      </c>
      <c r="T219" s="6">
        <f>IF($C$7&gt;=T218,-PPMT(Hypotheses!$T$20,T218,Hypotheses!$C$7,Hypotheses!$T$45),0)</f>
        <v>0</v>
      </c>
      <c r="U219" s="6">
        <f>IF($C$7&gt;=U218,-PPMT(Hypotheses!$T$20,U218,Hypotheses!$C$7,Hypotheses!$T$45),0)</f>
        <v>0</v>
      </c>
      <c r="V219" s="6">
        <f>IF($C$7&gt;=V218,-PPMT(Hypotheses!$T$20,V218,Hypotheses!$C$7,Hypotheses!$T$45),0)</f>
        <v>0</v>
      </c>
      <c r="W219" s="6">
        <f>IF($C$7&gt;=W218,-PPMT(Hypotheses!$T$20,W218,Hypotheses!$C$7,Hypotheses!$T$45),0)</f>
        <v>0</v>
      </c>
      <c r="X219" s="6">
        <f>IF($C$7&gt;=X218,-PPMT(Hypotheses!$T$20,X218,Hypotheses!$C$7,Hypotheses!$T$45),0)</f>
        <v>0</v>
      </c>
      <c r="Y219" s="6">
        <f>IF($C$7&gt;=Y218,-PPMT(Hypotheses!$T$20,Y218,Hypotheses!$C$7,Hypotheses!$T$45),0)</f>
        <v>0</v>
      </c>
      <c r="Z219" s="6">
        <f>IF($C$7&gt;=Z218,-PPMT(Hypotheses!$T$20,Z218,Hypotheses!$C$7,Hypotheses!$T$45),0)</f>
        <v>0</v>
      </c>
      <c r="AA219" s="6">
        <f>IF($C$7&gt;=AA218,-PPMT(Hypotheses!$T$20,AA218,Hypotheses!$C$7,Hypotheses!$T$45),0)</f>
        <v>0</v>
      </c>
      <c r="AB219" s="6">
        <f>IF($C$7&gt;=AB218,-PPMT(Hypotheses!$T$20,AB218,Hypotheses!$C$7,Hypotheses!$T$45),0)</f>
        <v>0</v>
      </c>
      <c r="AC219" s="6">
        <f>IF($C$7&gt;=AC218,-PPMT(Hypotheses!$T$20,AC218,Hypotheses!$C$7,Hypotheses!$T$45),0)</f>
        <v>0</v>
      </c>
      <c r="AD219" s="6">
        <f>IF($C$7&gt;=AD218,-PPMT(Hypotheses!$T$20,AD218,Hypotheses!$C$7,Hypotheses!$T$45),0)</f>
        <v>0</v>
      </c>
      <c r="AE219" s="6">
        <f>IF($C$7&gt;=AE218,-PPMT(Hypotheses!$T$20,AE218,Hypotheses!$C$7,Hypotheses!$T$45),0)</f>
        <v>0</v>
      </c>
      <c r="AF219" s="6">
        <f>IF($C$7&gt;=AF218,-PPMT(Hypotheses!$T$20,AF218,Hypotheses!$C$7,Hypotheses!$T$45),0)</f>
        <v>0</v>
      </c>
      <c r="AG219" s="6">
        <f>IF($C$7&gt;=AG218,-PPMT(Hypotheses!$T$20,AG218,Hypotheses!$C$7,Hypotheses!$T$45),0)</f>
        <v>0</v>
      </c>
      <c r="AH219" s="6">
        <f>IF($C$7&gt;=AH218,-PPMT(Hypotheses!$T$20,AH218,Hypotheses!$C$7,Hypotheses!$T$45),0)</f>
        <v>0</v>
      </c>
      <c r="AI219" s="6">
        <f>IF($C$7&gt;=AI218,-PPMT(Hypotheses!$T$20,AI218,Hypotheses!$C$7,Hypotheses!$T$45),0)</f>
        <v>0</v>
      </c>
      <c r="AJ219" s="6">
        <f>IF($C$7&gt;=AJ218,-PPMT(Hypotheses!$T$20,AJ218,Hypotheses!$C$7,Hypotheses!$T$45),0)</f>
        <v>0</v>
      </c>
      <c r="AK219" s="6">
        <f>IF($C$7&gt;=AK218,-PPMT(Hypotheses!$T$20,AK218,Hypotheses!$C$7,Hypotheses!$T$45),0)</f>
        <v>0</v>
      </c>
      <c r="AL219" s="6">
        <f>IF($C$7&gt;=AL218,-PPMT(Hypotheses!$T$20,AL218,Hypotheses!$C$7,Hypotheses!$T$45),0)</f>
        <v>0</v>
      </c>
      <c r="AM219" s="6">
        <f>IF($C$7&gt;=AM218,-PPMT(Hypotheses!$T$20,AM218,Hypotheses!$C$7,Hypotheses!$T$45),0)</f>
        <v>0</v>
      </c>
    </row>
    <row r="220" spans="2:40" hidden="1" x14ac:dyDescent="0.4">
      <c r="B220" t="s">
        <v>28</v>
      </c>
      <c r="C220" t="s">
        <v>2</v>
      </c>
      <c r="T220" s="6">
        <f>IF($C$7&gt;=T218,-IPMT(Hypotheses!$T$20,T218,Hypotheses!$C$7,Hypotheses!$T$45),0)</f>
        <v>0</v>
      </c>
      <c r="U220" s="6">
        <f>IF($C$7&gt;=U218,-IPMT(Hypotheses!$T$20,U218,Hypotheses!$C$7,Hypotheses!$T$45),0)</f>
        <v>0</v>
      </c>
      <c r="V220" s="6">
        <f>IF($C$7&gt;=V218,-IPMT(Hypotheses!$T$20,V218,Hypotheses!$C$7,Hypotheses!$T$45),0)</f>
        <v>0</v>
      </c>
      <c r="W220" s="6">
        <f>IF($C$7&gt;=W218,-IPMT(Hypotheses!$T$20,W218,Hypotheses!$C$7,Hypotheses!$T$45),0)</f>
        <v>0</v>
      </c>
      <c r="X220" s="6">
        <f>IF($C$7&gt;=X218,-IPMT(Hypotheses!$T$20,X218,Hypotheses!$C$7,Hypotheses!$T$45),0)</f>
        <v>0</v>
      </c>
      <c r="Y220" s="6">
        <f>IF($C$7&gt;=Y218,-IPMT(Hypotheses!$T$20,Y218,Hypotheses!$C$7,Hypotheses!$T$45),0)</f>
        <v>0</v>
      </c>
      <c r="Z220" s="6">
        <f>IF($C$7&gt;=Z218,-IPMT(Hypotheses!$T$20,Z218,Hypotheses!$C$7,Hypotheses!$T$45),0)</f>
        <v>0</v>
      </c>
      <c r="AA220" s="6">
        <f>IF($C$7&gt;=AA218,-IPMT(Hypotheses!$T$20,AA218,Hypotheses!$C$7,Hypotheses!$T$45),0)</f>
        <v>0</v>
      </c>
      <c r="AB220" s="6">
        <f>IF($C$7&gt;=AB218,-IPMT(Hypotheses!$T$20,AB218,Hypotheses!$C$7,Hypotheses!$T$45),0)</f>
        <v>0</v>
      </c>
      <c r="AC220" s="6">
        <f>IF($C$7&gt;=AC218,-IPMT(Hypotheses!$T$20,AC218,Hypotheses!$C$7,Hypotheses!$T$45),0)</f>
        <v>0</v>
      </c>
      <c r="AD220" s="6">
        <f>IF($C$7&gt;=AD218,-IPMT(Hypotheses!$T$20,AD218,Hypotheses!$C$7,Hypotheses!$T$45),0)</f>
        <v>0</v>
      </c>
      <c r="AE220" s="6">
        <f>IF($C$7&gt;=AE218,-IPMT(Hypotheses!$T$20,AE218,Hypotheses!$C$7,Hypotheses!$T$45),0)</f>
        <v>0</v>
      </c>
      <c r="AF220" s="6">
        <f>IF($C$7&gt;=AF218,-IPMT(Hypotheses!$T$20,AF218,Hypotheses!$C$7,Hypotheses!$T$45),0)</f>
        <v>0</v>
      </c>
      <c r="AG220" s="6">
        <f>IF($C$7&gt;=AG218,-IPMT(Hypotheses!$T$20,AG218,Hypotheses!$C$7,Hypotheses!$T$45),0)</f>
        <v>0</v>
      </c>
      <c r="AH220" s="6">
        <f>IF($C$7&gt;=AH218,-IPMT(Hypotheses!$T$20,AH218,Hypotheses!$C$7,Hypotheses!$T$45),0)</f>
        <v>0</v>
      </c>
      <c r="AI220" s="6">
        <f>IF($C$7&gt;=AI218,-IPMT(Hypotheses!$T$20,AI218,Hypotheses!$C$7,Hypotheses!$T$45),0)</f>
        <v>0</v>
      </c>
      <c r="AJ220" s="6">
        <f>IF($C$7&gt;=AJ218,-IPMT(Hypotheses!$T$20,AJ218,Hypotheses!$C$7,Hypotheses!$T$45),0)</f>
        <v>0</v>
      </c>
      <c r="AK220" s="6">
        <f>IF($C$7&gt;=AK218,-IPMT(Hypotheses!$T$20,AK218,Hypotheses!$C$7,Hypotheses!$T$45),0)</f>
        <v>0</v>
      </c>
      <c r="AL220" s="6">
        <f>IF($C$7&gt;=AL218,-IPMT(Hypotheses!$T$20,AL218,Hypotheses!$C$7,Hypotheses!$T$45),0)</f>
        <v>0</v>
      </c>
      <c r="AM220" s="6">
        <f>IF($C$7&gt;=AM218,-IPMT(Hypotheses!$T$20,AM218,Hypotheses!$C$7,Hypotheses!$T$45),0)</f>
        <v>0</v>
      </c>
    </row>
    <row r="221" spans="2:40" hidden="1" x14ac:dyDescent="0.4">
      <c r="B221" t="s">
        <v>28</v>
      </c>
      <c r="C221" t="s">
        <v>73</v>
      </c>
      <c r="D221" s="6">
        <f t="shared" ref="D221" si="126">D216</f>
        <v>0</v>
      </c>
      <c r="E221" s="6">
        <f t="shared" ref="E221:S221" si="127">E216</f>
        <v>0</v>
      </c>
      <c r="F221" s="6">
        <f t="shared" si="127"/>
        <v>0</v>
      </c>
      <c r="G221" s="6">
        <f t="shared" si="127"/>
        <v>0</v>
      </c>
      <c r="H221" s="6">
        <f t="shared" si="127"/>
        <v>0</v>
      </c>
      <c r="I221" s="6">
        <f t="shared" si="127"/>
        <v>0</v>
      </c>
      <c r="J221" s="6">
        <f t="shared" si="127"/>
        <v>0</v>
      </c>
      <c r="K221" s="6">
        <f t="shared" si="127"/>
        <v>0</v>
      </c>
      <c r="L221" s="6">
        <f t="shared" si="127"/>
        <v>0</v>
      </c>
      <c r="M221" s="6">
        <f t="shared" si="127"/>
        <v>0</v>
      </c>
      <c r="N221" s="6">
        <f t="shared" si="127"/>
        <v>0</v>
      </c>
      <c r="O221" s="6">
        <f t="shared" si="127"/>
        <v>0</v>
      </c>
      <c r="P221" s="6">
        <f t="shared" si="127"/>
        <v>0</v>
      </c>
      <c r="Q221" s="6">
        <f t="shared" si="127"/>
        <v>0</v>
      </c>
      <c r="R221" s="6">
        <f t="shared" si="127"/>
        <v>0</v>
      </c>
      <c r="S221" s="6">
        <f t="shared" si="127"/>
        <v>0</v>
      </c>
      <c r="T221" s="6">
        <f>T216-T$49</f>
        <v>0</v>
      </c>
      <c r="U221" s="6">
        <f t="shared" ref="U221:AM221" si="128">T221*(1+$C$4)</f>
        <v>0</v>
      </c>
      <c r="V221" s="6">
        <f t="shared" si="128"/>
        <v>0</v>
      </c>
      <c r="W221" s="6">
        <f t="shared" si="128"/>
        <v>0</v>
      </c>
      <c r="X221" s="6">
        <f t="shared" si="128"/>
        <v>0</v>
      </c>
      <c r="Y221" s="6">
        <f t="shared" si="128"/>
        <v>0</v>
      </c>
      <c r="Z221" s="6">
        <f t="shared" si="128"/>
        <v>0</v>
      </c>
      <c r="AA221" s="6">
        <f t="shared" si="128"/>
        <v>0</v>
      </c>
      <c r="AB221" s="6">
        <f t="shared" si="128"/>
        <v>0</v>
      </c>
      <c r="AC221" s="6">
        <f t="shared" si="128"/>
        <v>0</v>
      </c>
      <c r="AD221" s="6">
        <f t="shared" si="128"/>
        <v>0</v>
      </c>
      <c r="AE221" s="6">
        <f t="shared" si="128"/>
        <v>0</v>
      </c>
      <c r="AF221" s="6">
        <f t="shared" si="128"/>
        <v>0</v>
      </c>
      <c r="AG221" s="6">
        <f t="shared" si="128"/>
        <v>0</v>
      </c>
      <c r="AH221" s="6">
        <f t="shared" si="128"/>
        <v>0</v>
      </c>
      <c r="AI221" s="6">
        <f t="shared" si="128"/>
        <v>0</v>
      </c>
      <c r="AJ221" s="6">
        <f t="shared" si="128"/>
        <v>0</v>
      </c>
      <c r="AK221" s="6">
        <f t="shared" si="128"/>
        <v>0</v>
      </c>
      <c r="AL221" s="6">
        <f t="shared" si="128"/>
        <v>0</v>
      </c>
      <c r="AM221" s="6">
        <f t="shared" si="128"/>
        <v>0</v>
      </c>
    </row>
    <row r="222" spans="2:40" hidden="1" x14ac:dyDescent="0.4"/>
    <row r="223" spans="2:40" hidden="1" x14ac:dyDescent="0.4">
      <c r="U223">
        <v>1</v>
      </c>
      <c r="V223">
        <v>2</v>
      </c>
      <c r="W223">
        <v>3</v>
      </c>
      <c r="X223">
        <v>4</v>
      </c>
      <c r="Y223">
        <v>5</v>
      </c>
      <c r="Z223">
        <v>6</v>
      </c>
      <c r="AA223">
        <v>7</v>
      </c>
      <c r="AB223">
        <v>8</v>
      </c>
      <c r="AC223">
        <v>9</v>
      </c>
      <c r="AD223">
        <v>10</v>
      </c>
      <c r="AE223">
        <v>11</v>
      </c>
      <c r="AF223">
        <v>12</v>
      </c>
      <c r="AG223">
        <v>13</v>
      </c>
      <c r="AH223">
        <v>14</v>
      </c>
      <c r="AI223">
        <v>15</v>
      </c>
      <c r="AJ223">
        <v>16</v>
      </c>
      <c r="AK223">
        <v>17</v>
      </c>
      <c r="AL223">
        <v>18</v>
      </c>
      <c r="AM223">
        <v>19</v>
      </c>
      <c r="AN223">
        <v>20</v>
      </c>
    </row>
    <row r="224" spans="2:40" hidden="1" x14ac:dyDescent="0.4">
      <c r="B224" t="s">
        <v>29</v>
      </c>
      <c r="C224" t="s">
        <v>1</v>
      </c>
      <c r="U224" s="6">
        <f>IF($C$7&gt;=U223,-PPMT(Hypotheses!$U$20,U223,Hypotheses!$C$7,Hypotheses!$U$45),0)</f>
        <v>0</v>
      </c>
      <c r="V224" s="6">
        <f>IF($C$7&gt;=V223,-PPMT(Hypotheses!$U$20,V223,Hypotheses!$C$7,Hypotheses!$U$45),0)</f>
        <v>0</v>
      </c>
      <c r="W224" s="6">
        <f>IF($C$7&gt;=W223,-PPMT(Hypotheses!$U$20,W223,Hypotheses!$C$7,Hypotheses!$U$45),0)</f>
        <v>0</v>
      </c>
      <c r="X224" s="6">
        <f>IF($C$7&gt;=X223,-PPMT(Hypotheses!$U$20,X223,Hypotheses!$C$7,Hypotheses!$U$45),0)</f>
        <v>0</v>
      </c>
      <c r="Y224" s="6">
        <f>IF($C$7&gt;=Y223,-PPMT(Hypotheses!$U$20,Y223,Hypotheses!$C$7,Hypotheses!$U$45),0)</f>
        <v>0</v>
      </c>
      <c r="Z224" s="6">
        <f>IF($C$7&gt;=Z223,-PPMT(Hypotheses!$U$20,Z223,Hypotheses!$C$7,Hypotheses!$U$45),0)</f>
        <v>0</v>
      </c>
      <c r="AA224" s="6">
        <f>IF($C$7&gt;=AA223,-PPMT(Hypotheses!$U$20,AA223,Hypotheses!$C$7,Hypotheses!$U$45),0)</f>
        <v>0</v>
      </c>
      <c r="AB224" s="6">
        <f>IF($C$7&gt;=AB223,-PPMT(Hypotheses!$U$20,AB223,Hypotheses!$C$7,Hypotheses!$U$45),0)</f>
        <v>0</v>
      </c>
      <c r="AC224" s="6">
        <f>IF($C$7&gt;=AC223,-PPMT(Hypotheses!$U$20,AC223,Hypotheses!$C$7,Hypotheses!$U$45),0)</f>
        <v>0</v>
      </c>
      <c r="AD224" s="6">
        <f>IF($C$7&gt;=AD223,-PPMT(Hypotheses!$U$20,AD223,Hypotheses!$C$7,Hypotheses!$U$45),0)</f>
        <v>0</v>
      </c>
      <c r="AE224" s="6">
        <f>IF($C$7&gt;=AE223,-PPMT(Hypotheses!$U$20,AE223,Hypotheses!$C$7,Hypotheses!$U$45),0)</f>
        <v>0</v>
      </c>
      <c r="AF224" s="6">
        <f>IF($C$7&gt;=AF223,-PPMT(Hypotheses!$U$20,AF223,Hypotheses!$C$7,Hypotheses!$U$45),0)</f>
        <v>0</v>
      </c>
      <c r="AG224" s="6">
        <f>IF($C$7&gt;=AG223,-PPMT(Hypotheses!$U$20,AG223,Hypotheses!$C$7,Hypotheses!$U$45),0)</f>
        <v>0</v>
      </c>
      <c r="AH224" s="6">
        <f>IF($C$7&gt;=AH223,-PPMT(Hypotheses!$U$20,AH223,Hypotheses!$C$7,Hypotheses!$U$45),0)</f>
        <v>0</v>
      </c>
      <c r="AI224" s="6">
        <f>IF($C$7&gt;=AI223,-PPMT(Hypotheses!$U$20,AI223,Hypotheses!$C$7,Hypotheses!$U$45),0)</f>
        <v>0</v>
      </c>
      <c r="AJ224" s="6">
        <f>IF($C$7&gt;=AJ223,-PPMT(Hypotheses!$U$20,AJ223,Hypotheses!$C$7,Hypotheses!$U$45),0)</f>
        <v>0</v>
      </c>
      <c r="AK224" s="6">
        <f>IF($C$7&gt;=AK223,-PPMT(Hypotheses!$U$20,AK223,Hypotheses!$C$7,Hypotheses!$U$45),0)</f>
        <v>0</v>
      </c>
      <c r="AL224" s="6">
        <f>IF($C$7&gt;=AL223,-PPMT(Hypotheses!$U$20,AL223,Hypotheses!$C$7,Hypotheses!$U$45),0)</f>
        <v>0</v>
      </c>
      <c r="AM224" s="6">
        <f>IF($C$7&gt;=AM223,-PPMT(Hypotheses!$U$20,AM223,Hypotheses!$C$7,Hypotheses!$U$45),0)</f>
        <v>0</v>
      </c>
      <c r="AN224" s="6">
        <f>IF($C$7&gt;=AN223,-PPMT(Hypotheses!$U$20,AN223,Hypotheses!$C$7,Hypotheses!$U$45),0)</f>
        <v>0</v>
      </c>
    </row>
    <row r="225" spans="1:42" hidden="1" x14ac:dyDescent="0.4">
      <c r="B225" t="s">
        <v>29</v>
      </c>
      <c r="C225" t="s">
        <v>2</v>
      </c>
      <c r="U225" s="6">
        <f>IF($C$7&gt;=U223,-IPMT(Hypotheses!$U$20,U223,Hypotheses!$C$7,Hypotheses!$U$45),0)</f>
        <v>0</v>
      </c>
      <c r="V225" s="6">
        <f>IF($C$7&gt;=V223,-IPMT(Hypotheses!$U$20,V223,Hypotheses!$C$7,Hypotheses!$U$45),0)</f>
        <v>0</v>
      </c>
      <c r="W225" s="6">
        <f>IF($C$7&gt;=W223,-IPMT(Hypotheses!$U$20,W223,Hypotheses!$C$7,Hypotheses!$U$45),0)</f>
        <v>0</v>
      </c>
      <c r="X225" s="6">
        <f>IF($C$7&gt;=X223,-IPMT(Hypotheses!$U$20,X223,Hypotheses!$C$7,Hypotheses!$U$45),0)</f>
        <v>0</v>
      </c>
      <c r="Y225" s="6">
        <f>IF($C$7&gt;=Y223,-IPMT(Hypotheses!$U$20,Y223,Hypotheses!$C$7,Hypotheses!$U$45),0)</f>
        <v>0</v>
      </c>
      <c r="Z225" s="6">
        <f>IF($C$7&gt;=Z223,-IPMT(Hypotheses!$U$20,Z223,Hypotheses!$C$7,Hypotheses!$U$45),0)</f>
        <v>0</v>
      </c>
      <c r="AA225" s="6">
        <f>IF($C$7&gt;=AA223,-IPMT(Hypotheses!$U$20,AA223,Hypotheses!$C$7,Hypotheses!$U$45),0)</f>
        <v>0</v>
      </c>
      <c r="AB225" s="6">
        <f>IF($C$7&gt;=AB223,-IPMT(Hypotheses!$U$20,AB223,Hypotheses!$C$7,Hypotheses!$U$45),0)</f>
        <v>0</v>
      </c>
      <c r="AC225" s="6">
        <f>IF($C$7&gt;=AC223,-IPMT(Hypotheses!$U$20,AC223,Hypotheses!$C$7,Hypotheses!$U$45),0)</f>
        <v>0</v>
      </c>
      <c r="AD225" s="6">
        <f>IF($C$7&gt;=AD223,-IPMT(Hypotheses!$U$20,AD223,Hypotheses!$C$7,Hypotheses!$U$45),0)</f>
        <v>0</v>
      </c>
      <c r="AE225" s="6">
        <f>IF($C$7&gt;=AE223,-IPMT(Hypotheses!$U$20,AE223,Hypotheses!$C$7,Hypotheses!$U$45),0)</f>
        <v>0</v>
      </c>
      <c r="AF225" s="6">
        <f>IF($C$7&gt;=AF223,-IPMT(Hypotheses!$U$20,AF223,Hypotheses!$C$7,Hypotheses!$U$45),0)</f>
        <v>0</v>
      </c>
      <c r="AG225" s="6">
        <f>IF($C$7&gt;=AG223,-IPMT(Hypotheses!$U$20,AG223,Hypotheses!$C$7,Hypotheses!$U$45),0)</f>
        <v>0</v>
      </c>
      <c r="AH225" s="6">
        <f>IF($C$7&gt;=AH223,-IPMT(Hypotheses!$U$20,AH223,Hypotheses!$C$7,Hypotheses!$U$45),0)</f>
        <v>0</v>
      </c>
      <c r="AI225" s="6">
        <f>IF($C$7&gt;=AI223,-IPMT(Hypotheses!$U$20,AI223,Hypotheses!$C$7,Hypotheses!$U$45),0)</f>
        <v>0</v>
      </c>
      <c r="AJ225" s="6">
        <f>IF($C$7&gt;=AJ223,-IPMT(Hypotheses!$U$20,AJ223,Hypotheses!$C$7,Hypotheses!$U$45),0)</f>
        <v>0</v>
      </c>
      <c r="AK225" s="6">
        <f>IF($C$7&gt;=AK223,-IPMT(Hypotheses!$U$20,AK223,Hypotheses!$C$7,Hypotheses!$U$45),0)</f>
        <v>0</v>
      </c>
      <c r="AL225" s="6">
        <f>IF($C$7&gt;=AL223,-IPMT(Hypotheses!$U$20,AL223,Hypotheses!$C$7,Hypotheses!$U$45),0)</f>
        <v>0</v>
      </c>
      <c r="AM225" s="6">
        <f>IF($C$7&gt;=AM223,-IPMT(Hypotheses!$U$20,AM223,Hypotheses!$C$7,Hypotheses!$U$45),0)</f>
        <v>0</v>
      </c>
      <c r="AN225" s="6">
        <f>IF($C$7&gt;=AN223,-IPMT(Hypotheses!$U$20,AN223,Hypotheses!$C$7,Hypotheses!$U$45),0)</f>
        <v>0</v>
      </c>
    </row>
    <row r="226" spans="1:42" hidden="1" x14ac:dyDescent="0.4">
      <c r="B226" t="s">
        <v>29</v>
      </c>
      <c r="C226" t="s">
        <v>73</v>
      </c>
      <c r="D226" s="6">
        <f t="shared" ref="D226" si="129">D221</f>
        <v>0</v>
      </c>
      <c r="E226" s="6">
        <f t="shared" ref="E226:T226" si="130">E221</f>
        <v>0</v>
      </c>
      <c r="F226" s="6">
        <f t="shared" si="130"/>
        <v>0</v>
      </c>
      <c r="G226" s="6">
        <f t="shared" si="130"/>
        <v>0</v>
      </c>
      <c r="H226" s="6">
        <f t="shared" si="130"/>
        <v>0</v>
      </c>
      <c r="I226" s="6">
        <f t="shared" si="130"/>
        <v>0</v>
      </c>
      <c r="J226" s="6">
        <f t="shared" si="130"/>
        <v>0</v>
      </c>
      <c r="K226" s="6">
        <f t="shared" si="130"/>
        <v>0</v>
      </c>
      <c r="L226" s="6">
        <f t="shared" si="130"/>
        <v>0</v>
      </c>
      <c r="M226" s="6">
        <f t="shared" si="130"/>
        <v>0</v>
      </c>
      <c r="N226" s="6">
        <f t="shared" si="130"/>
        <v>0</v>
      </c>
      <c r="O226" s="6">
        <f t="shared" si="130"/>
        <v>0</v>
      </c>
      <c r="P226" s="6">
        <f t="shared" si="130"/>
        <v>0</v>
      </c>
      <c r="Q226" s="6">
        <f t="shared" si="130"/>
        <v>0</v>
      </c>
      <c r="R226" s="6">
        <f t="shared" si="130"/>
        <v>0</v>
      </c>
      <c r="S226" s="6">
        <f t="shared" si="130"/>
        <v>0</v>
      </c>
      <c r="T226" s="6">
        <f t="shared" si="130"/>
        <v>0</v>
      </c>
      <c r="U226" s="6">
        <f>U221-U$49</f>
        <v>0</v>
      </c>
      <c r="V226" s="6">
        <f t="shared" ref="V226:AN226" si="131">U226*(1+$C$4)</f>
        <v>0</v>
      </c>
      <c r="W226" s="6">
        <f t="shared" si="131"/>
        <v>0</v>
      </c>
      <c r="X226" s="6">
        <f t="shared" si="131"/>
        <v>0</v>
      </c>
      <c r="Y226" s="6">
        <f t="shared" si="131"/>
        <v>0</v>
      </c>
      <c r="Z226" s="6">
        <f t="shared" si="131"/>
        <v>0</v>
      </c>
      <c r="AA226" s="6">
        <f t="shared" si="131"/>
        <v>0</v>
      </c>
      <c r="AB226" s="6">
        <f t="shared" si="131"/>
        <v>0</v>
      </c>
      <c r="AC226" s="6">
        <f t="shared" si="131"/>
        <v>0</v>
      </c>
      <c r="AD226" s="6">
        <f t="shared" si="131"/>
        <v>0</v>
      </c>
      <c r="AE226" s="6">
        <f t="shared" si="131"/>
        <v>0</v>
      </c>
      <c r="AF226" s="6">
        <f t="shared" si="131"/>
        <v>0</v>
      </c>
      <c r="AG226" s="6">
        <f t="shared" si="131"/>
        <v>0</v>
      </c>
      <c r="AH226" s="6">
        <f t="shared" si="131"/>
        <v>0</v>
      </c>
      <c r="AI226" s="6">
        <f t="shared" si="131"/>
        <v>0</v>
      </c>
      <c r="AJ226" s="6">
        <f t="shared" si="131"/>
        <v>0</v>
      </c>
      <c r="AK226" s="6">
        <f t="shared" si="131"/>
        <v>0</v>
      </c>
      <c r="AL226" s="6">
        <f t="shared" si="131"/>
        <v>0</v>
      </c>
      <c r="AM226" s="6">
        <f t="shared" si="131"/>
        <v>0</v>
      </c>
      <c r="AN226" s="6">
        <f t="shared" si="131"/>
        <v>0</v>
      </c>
    </row>
    <row r="227" spans="1:42" hidden="1" x14ac:dyDescent="0.4"/>
    <row r="228" spans="1:42" hidden="1" x14ac:dyDescent="0.4">
      <c r="V228">
        <v>1</v>
      </c>
      <c r="W228">
        <v>2</v>
      </c>
      <c r="X228">
        <v>3</v>
      </c>
      <c r="Y228">
        <v>4</v>
      </c>
      <c r="Z228">
        <v>5</v>
      </c>
      <c r="AA228">
        <v>6</v>
      </c>
      <c r="AB228">
        <v>7</v>
      </c>
      <c r="AC228">
        <v>8</v>
      </c>
      <c r="AD228">
        <v>9</v>
      </c>
      <c r="AE228">
        <v>10</v>
      </c>
      <c r="AF228">
        <v>11</v>
      </c>
      <c r="AG228">
        <v>12</v>
      </c>
      <c r="AH228">
        <v>13</v>
      </c>
      <c r="AI228">
        <v>14</v>
      </c>
      <c r="AJ228">
        <v>15</v>
      </c>
      <c r="AK228">
        <v>16</v>
      </c>
      <c r="AL228">
        <v>17</v>
      </c>
      <c r="AM228">
        <v>18</v>
      </c>
      <c r="AN228">
        <v>19</v>
      </c>
      <c r="AO228">
        <v>20</v>
      </c>
    </row>
    <row r="229" spans="1:42" hidden="1" x14ac:dyDescent="0.4">
      <c r="B229" t="s">
        <v>30</v>
      </c>
      <c r="C229" t="s">
        <v>1</v>
      </c>
      <c r="V229" s="6">
        <f>IF($C$7&gt;=V228,-PPMT(Hypotheses!$V$20,V228,Hypotheses!$C$7,Hypotheses!$V$45),0)</f>
        <v>0</v>
      </c>
      <c r="W229" s="6">
        <f>IF($C$7&gt;=W228,-PPMT(Hypotheses!$V$20,W228,Hypotheses!$C$7,Hypotheses!$V$45),0)</f>
        <v>0</v>
      </c>
      <c r="X229" s="6">
        <f>IF($C$7&gt;=X228,-PPMT(Hypotheses!$V$20,X228,Hypotheses!$C$7,Hypotheses!$V$45),0)</f>
        <v>0</v>
      </c>
      <c r="Y229" s="6">
        <f>IF($C$7&gt;=Y228,-PPMT(Hypotheses!$V$20,Y228,Hypotheses!$C$7,Hypotheses!$V$45),0)</f>
        <v>0</v>
      </c>
      <c r="Z229" s="6">
        <f>IF($C$7&gt;=Z228,-PPMT(Hypotheses!$V$20,Z228,Hypotheses!$C$7,Hypotheses!$V$45),0)</f>
        <v>0</v>
      </c>
      <c r="AA229" s="6">
        <f>IF($C$7&gt;=AA228,-PPMT(Hypotheses!$V$20,AA228,Hypotheses!$C$7,Hypotheses!$V$45),0)</f>
        <v>0</v>
      </c>
      <c r="AB229" s="6">
        <f>IF($C$7&gt;=AB228,-PPMT(Hypotheses!$V$20,AB228,Hypotheses!$C$7,Hypotheses!$V$45),0)</f>
        <v>0</v>
      </c>
      <c r="AC229" s="6">
        <f>IF($C$7&gt;=AC228,-PPMT(Hypotheses!$V$20,AC228,Hypotheses!$C$7,Hypotheses!$V$45),0)</f>
        <v>0</v>
      </c>
      <c r="AD229" s="6">
        <f>IF($C$7&gt;=AD228,-PPMT(Hypotheses!$V$20,AD228,Hypotheses!$C$7,Hypotheses!$V$45),0)</f>
        <v>0</v>
      </c>
      <c r="AE229" s="6">
        <f>IF($C$7&gt;=AE228,-PPMT(Hypotheses!$V$20,AE228,Hypotheses!$C$7,Hypotheses!$V$45),0)</f>
        <v>0</v>
      </c>
      <c r="AF229" s="6">
        <f>IF($C$7&gt;=AF228,-PPMT(Hypotheses!$V$20,AF228,Hypotheses!$C$7,Hypotheses!$V$45),0)</f>
        <v>0</v>
      </c>
      <c r="AG229" s="6">
        <f>IF($C$7&gt;=AG228,-PPMT(Hypotheses!$V$20,AG228,Hypotheses!$C$7,Hypotheses!$V$45),0)</f>
        <v>0</v>
      </c>
      <c r="AH229" s="6">
        <f>IF($C$7&gt;=AH228,-PPMT(Hypotheses!$V$20,AH228,Hypotheses!$C$7,Hypotheses!$V$45),0)</f>
        <v>0</v>
      </c>
      <c r="AI229" s="6">
        <f>IF($C$7&gt;=AI228,-PPMT(Hypotheses!$V$20,AI228,Hypotheses!$C$7,Hypotheses!$V$45),0)</f>
        <v>0</v>
      </c>
      <c r="AJ229" s="6">
        <f>IF($C$7&gt;=AJ228,-PPMT(Hypotheses!$V$20,AJ228,Hypotheses!$C$7,Hypotheses!$V$45),0)</f>
        <v>0</v>
      </c>
      <c r="AK229" s="6">
        <f>IF($C$7&gt;=AK228,-PPMT(Hypotheses!$V$20,AK228,Hypotheses!$C$7,Hypotheses!$V$45),0)</f>
        <v>0</v>
      </c>
      <c r="AL229" s="6">
        <f>IF($C$7&gt;=AL228,-PPMT(Hypotheses!$V$20,AL228,Hypotheses!$C$7,Hypotheses!$V$45),0)</f>
        <v>0</v>
      </c>
      <c r="AM229" s="6">
        <f>IF($C$7&gt;=AM228,-PPMT(Hypotheses!$V$20,AM228,Hypotheses!$C$7,Hypotheses!$V$45),0)</f>
        <v>0</v>
      </c>
      <c r="AN229" s="6">
        <f>IF($C$7&gt;=AN228,-PPMT(Hypotheses!$V$20,AN228,Hypotheses!$C$7,Hypotheses!$V$45),0)</f>
        <v>0</v>
      </c>
      <c r="AO229" s="6">
        <f>IF($C$7&gt;=AO228,-PPMT(Hypotheses!$V$20,AO228,Hypotheses!$C$7,Hypotheses!$V$45),0)</f>
        <v>0</v>
      </c>
    </row>
    <row r="230" spans="1:42" hidden="1" x14ac:dyDescent="0.4">
      <c r="B230" t="s">
        <v>30</v>
      </c>
      <c r="C230" t="s">
        <v>2</v>
      </c>
      <c r="V230" s="6">
        <f>IF($C$7&gt;=V228,-IPMT(Hypotheses!$V$20,V228,Hypotheses!$C$7,Hypotheses!$V$45),0)</f>
        <v>0</v>
      </c>
      <c r="W230" s="6">
        <f>IF($C$7&gt;=W228,-IPMT(Hypotheses!$V$20,W228,Hypotheses!$C$7,Hypotheses!$V$45),0)</f>
        <v>0</v>
      </c>
      <c r="X230" s="6">
        <f>IF($C$7&gt;=X228,-IPMT(Hypotheses!$V$20,X228,Hypotheses!$C$7,Hypotheses!$V$45),0)</f>
        <v>0</v>
      </c>
      <c r="Y230" s="6">
        <f>IF($C$7&gt;=Y228,-IPMT(Hypotheses!$V$20,Y228,Hypotheses!$C$7,Hypotheses!$V$45),0)</f>
        <v>0</v>
      </c>
      <c r="Z230" s="6">
        <f>IF($C$7&gt;=Z228,-IPMT(Hypotheses!$V$20,Z228,Hypotheses!$C$7,Hypotheses!$V$45),0)</f>
        <v>0</v>
      </c>
      <c r="AA230" s="6">
        <f>IF($C$7&gt;=AA228,-IPMT(Hypotheses!$V$20,AA228,Hypotheses!$C$7,Hypotheses!$V$45),0)</f>
        <v>0</v>
      </c>
      <c r="AB230" s="6">
        <f>IF($C$7&gt;=AB228,-IPMT(Hypotheses!$V$20,AB228,Hypotheses!$C$7,Hypotheses!$V$45),0)</f>
        <v>0</v>
      </c>
      <c r="AC230" s="6">
        <f>IF($C$7&gt;=AC228,-IPMT(Hypotheses!$V$20,AC228,Hypotheses!$C$7,Hypotheses!$V$45),0)</f>
        <v>0</v>
      </c>
      <c r="AD230" s="6">
        <f>IF($C$7&gt;=AD228,-IPMT(Hypotheses!$V$20,AD228,Hypotheses!$C$7,Hypotheses!$V$45),0)</f>
        <v>0</v>
      </c>
      <c r="AE230" s="6">
        <f>IF($C$7&gt;=AE228,-IPMT(Hypotheses!$V$20,AE228,Hypotheses!$C$7,Hypotheses!$V$45),0)</f>
        <v>0</v>
      </c>
      <c r="AF230" s="6">
        <f>IF($C$7&gt;=AF228,-IPMT(Hypotheses!$V$20,AF228,Hypotheses!$C$7,Hypotheses!$V$45),0)</f>
        <v>0</v>
      </c>
      <c r="AG230" s="6">
        <f>IF($C$7&gt;=AG228,-IPMT(Hypotheses!$V$20,AG228,Hypotheses!$C$7,Hypotheses!$V$45),0)</f>
        <v>0</v>
      </c>
      <c r="AH230" s="6">
        <f>IF($C$7&gt;=AH228,-IPMT(Hypotheses!$V$20,AH228,Hypotheses!$C$7,Hypotheses!$V$45),0)</f>
        <v>0</v>
      </c>
      <c r="AI230" s="6">
        <f>IF($C$7&gt;=AI228,-IPMT(Hypotheses!$V$20,AI228,Hypotheses!$C$7,Hypotheses!$V$45),0)</f>
        <v>0</v>
      </c>
      <c r="AJ230" s="6">
        <f>IF($C$7&gt;=AJ228,-IPMT(Hypotheses!$V$20,AJ228,Hypotheses!$C$7,Hypotheses!$V$45),0)</f>
        <v>0</v>
      </c>
      <c r="AK230" s="6">
        <f>IF($C$7&gt;=AK228,-IPMT(Hypotheses!$V$20,AK228,Hypotheses!$C$7,Hypotheses!$V$45),0)</f>
        <v>0</v>
      </c>
      <c r="AL230" s="6">
        <f>IF($C$7&gt;=AL228,-IPMT(Hypotheses!$V$20,AL228,Hypotheses!$C$7,Hypotheses!$V$45),0)</f>
        <v>0</v>
      </c>
      <c r="AM230" s="6">
        <f>IF($C$7&gt;=AM228,-IPMT(Hypotheses!$V$20,AM228,Hypotheses!$C$7,Hypotheses!$V$45),0)</f>
        <v>0</v>
      </c>
      <c r="AN230" s="6">
        <f>IF($C$7&gt;=AN228,-IPMT(Hypotheses!$V$20,AN228,Hypotheses!$C$7,Hypotheses!$V$45),0)</f>
        <v>0</v>
      </c>
      <c r="AO230" s="6">
        <f>IF($C$7&gt;=AO228,-IPMT(Hypotheses!$V$20,AO228,Hypotheses!$C$7,Hypotheses!$V$45),0)</f>
        <v>0</v>
      </c>
    </row>
    <row r="231" spans="1:42" hidden="1" x14ac:dyDescent="0.4">
      <c r="B231" t="s">
        <v>30</v>
      </c>
      <c r="C231" t="s">
        <v>73</v>
      </c>
      <c r="D231" s="6">
        <f t="shared" ref="D231" si="132">D226</f>
        <v>0</v>
      </c>
      <c r="E231" s="6">
        <f t="shared" ref="E231:S231" si="133">E226</f>
        <v>0</v>
      </c>
      <c r="F231" s="6">
        <f t="shared" si="133"/>
        <v>0</v>
      </c>
      <c r="G231" s="6">
        <f t="shared" si="133"/>
        <v>0</v>
      </c>
      <c r="H231" s="6">
        <f t="shared" si="133"/>
        <v>0</v>
      </c>
      <c r="I231" s="6">
        <f t="shared" si="133"/>
        <v>0</v>
      </c>
      <c r="J231" s="6">
        <f t="shared" si="133"/>
        <v>0</v>
      </c>
      <c r="K231" s="6">
        <f t="shared" si="133"/>
        <v>0</v>
      </c>
      <c r="L231" s="6">
        <f t="shared" si="133"/>
        <v>0</v>
      </c>
      <c r="M231" s="6">
        <f t="shared" si="133"/>
        <v>0</v>
      </c>
      <c r="N231" s="6">
        <f t="shared" si="133"/>
        <v>0</v>
      </c>
      <c r="O231" s="6">
        <f t="shared" si="133"/>
        <v>0</v>
      </c>
      <c r="P231" s="6">
        <f t="shared" si="133"/>
        <v>0</v>
      </c>
      <c r="Q231" s="6">
        <f t="shared" si="133"/>
        <v>0</v>
      </c>
      <c r="R231" s="6">
        <f t="shared" si="133"/>
        <v>0</v>
      </c>
      <c r="S231" s="6">
        <f t="shared" si="133"/>
        <v>0</v>
      </c>
      <c r="T231" s="6">
        <f t="shared" ref="T231:U231" si="134">T226</f>
        <v>0</v>
      </c>
      <c r="U231" s="6">
        <f t="shared" si="134"/>
        <v>0</v>
      </c>
      <c r="V231" s="6">
        <f>V226-V$49</f>
        <v>0</v>
      </c>
      <c r="W231" s="6">
        <f t="shared" ref="W231:AO231" si="135">V231*(1+$C$4)</f>
        <v>0</v>
      </c>
      <c r="X231" s="6">
        <f t="shared" si="135"/>
        <v>0</v>
      </c>
      <c r="Y231" s="6">
        <f t="shared" si="135"/>
        <v>0</v>
      </c>
      <c r="Z231" s="6">
        <f t="shared" si="135"/>
        <v>0</v>
      </c>
      <c r="AA231" s="6">
        <f t="shared" si="135"/>
        <v>0</v>
      </c>
      <c r="AB231" s="6">
        <f t="shared" si="135"/>
        <v>0</v>
      </c>
      <c r="AC231" s="6">
        <f t="shared" si="135"/>
        <v>0</v>
      </c>
      <c r="AD231" s="6">
        <f t="shared" si="135"/>
        <v>0</v>
      </c>
      <c r="AE231" s="6">
        <f t="shared" si="135"/>
        <v>0</v>
      </c>
      <c r="AF231" s="6">
        <f t="shared" si="135"/>
        <v>0</v>
      </c>
      <c r="AG231" s="6">
        <f t="shared" si="135"/>
        <v>0</v>
      </c>
      <c r="AH231" s="6">
        <f t="shared" si="135"/>
        <v>0</v>
      </c>
      <c r="AI231" s="6">
        <f t="shared" si="135"/>
        <v>0</v>
      </c>
      <c r="AJ231" s="6">
        <f t="shared" si="135"/>
        <v>0</v>
      </c>
      <c r="AK231" s="6">
        <f t="shared" si="135"/>
        <v>0</v>
      </c>
      <c r="AL231" s="6">
        <f t="shared" si="135"/>
        <v>0</v>
      </c>
      <c r="AM231" s="6">
        <f t="shared" si="135"/>
        <v>0</v>
      </c>
      <c r="AN231" s="6">
        <f t="shared" si="135"/>
        <v>0</v>
      </c>
      <c r="AO231" s="6">
        <f t="shared" si="135"/>
        <v>0</v>
      </c>
    </row>
    <row r="232" spans="1:42" hidden="1" x14ac:dyDescent="0.4"/>
    <row r="233" spans="1:42" hidden="1" x14ac:dyDescent="0.4">
      <c r="W233">
        <v>1</v>
      </c>
      <c r="X233">
        <v>2</v>
      </c>
      <c r="Y233">
        <v>3</v>
      </c>
      <c r="Z233">
        <v>4</v>
      </c>
      <c r="AA233">
        <v>5</v>
      </c>
      <c r="AB233">
        <v>6</v>
      </c>
      <c r="AC233">
        <v>7</v>
      </c>
      <c r="AD233">
        <v>8</v>
      </c>
      <c r="AE233">
        <v>9</v>
      </c>
      <c r="AF233">
        <v>10</v>
      </c>
      <c r="AG233">
        <v>11</v>
      </c>
      <c r="AH233">
        <v>12</v>
      </c>
      <c r="AI233">
        <v>13</v>
      </c>
      <c r="AJ233">
        <v>14</v>
      </c>
      <c r="AK233">
        <v>15</v>
      </c>
      <c r="AL233">
        <v>16</v>
      </c>
      <c r="AM233">
        <v>17</v>
      </c>
      <c r="AN233">
        <v>18</v>
      </c>
      <c r="AO233">
        <v>19</v>
      </c>
      <c r="AP233">
        <v>20</v>
      </c>
    </row>
    <row r="234" spans="1:42" hidden="1" x14ac:dyDescent="0.4">
      <c r="B234" t="s">
        <v>31</v>
      </c>
      <c r="C234" t="s">
        <v>1</v>
      </c>
      <c r="W234" s="6">
        <f>IF($C$7&gt;=W233,-PPMT(Hypotheses!$W$20,W233,Hypotheses!$C$7,Hypotheses!$W$45),0)</f>
        <v>0</v>
      </c>
      <c r="X234" s="6">
        <f>IF($C$7&gt;=X233,-PPMT(Hypotheses!$W$20,X233,Hypotheses!$C$7,Hypotheses!$W$45),0)</f>
        <v>0</v>
      </c>
      <c r="Y234" s="6">
        <f>IF($C$7&gt;=Y233,-PPMT(Hypotheses!$W$20,Y233,Hypotheses!$C$7,Hypotheses!$W$45),0)</f>
        <v>0</v>
      </c>
      <c r="Z234" s="6">
        <f>IF($C$7&gt;=Z233,-PPMT(Hypotheses!$W$20,Z233,Hypotheses!$C$7,Hypotheses!$W$45),0)</f>
        <v>0</v>
      </c>
      <c r="AA234" s="6">
        <f>IF($C$7&gt;=AA233,-PPMT(Hypotheses!$W$20,AA233,Hypotheses!$C$7,Hypotheses!$W$45),0)</f>
        <v>0</v>
      </c>
      <c r="AB234" s="6">
        <f>IF($C$7&gt;=AB233,-PPMT(Hypotheses!$W$20,AB233,Hypotheses!$C$7,Hypotheses!$W$45),0)</f>
        <v>0</v>
      </c>
      <c r="AC234" s="6">
        <f>IF($C$7&gt;=AC233,-PPMT(Hypotheses!$W$20,AC233,Hypotheses!$C$7,Hypotheses!$W$45),0)</f>
        <v>0</v>
      </c>
      <c r="AD234" s="6">
        <f>IF($C$7&gt;=AD233,-PPMT(Hypotheses!$W$20,AD233,Hypotheses!$C$7,Hypotheses!$W$45),0)</f>
        <v>0</v>
      </c>
      <c r="AE234" s="6">
        <f>IF($C$7&gt;=AE233,-PPMT(Hypotheses!$W$20,AE233,Hypotheses!$C$7,Hypotheses!$W$45),0)</f>
        <v>0</v>
      </c>
      <c r="AF234" s="6">
        <f>IF($C$7&gt;=AF233,-PPMT(Hypotheses!$W$20,AF233,Hypotheses!$C$7,Hypotheses!$W$45),0)</f>
        <v>0</v>
      </c>
      <c r="AG234" s="6">
        <f>IF($C$7&gt;=AG233,-PPMT(Hypotheses!$W$20,AG233,Hypotheses!$C$7,Hypotheses!$W$45),0)</f>
        <v>0</v>
      </c>
      <c r="AH234" s="6">
        <f>IF($C$7&gt;=AH233,-PPMT(Hypotheses!$W$20,AH233,Hypotheses!$C$7,Hypotheses!$W$45),0)</f>
        <v>0</v>
      </c>
      <c r="AI234" s="6">
        <f>IF($C$7&gt;=AI233,-PPMT(Hypotheses!$W$20,AI233,Hypotheses!$C$7,Hypotheses!$W$45),0)</f>
        <v>0</v>
      </c>
      <c r="AJ234" s="6">
        <f>IF($C$7&gt;=AJ233,-PPMT(Hypotheses!$W$20,AJ233,Hypotheses!$C$7,Hypotheses!$W$45),0)</f>
        <v>0</v>
      </c>
      <c r="AK234" s="6">
        <f>IF($C$7&gt;=AK233,-PPMT(Hypotheses!$W$20,AK233,Hypotheses!$C$7,Hypotheses!$W$45),0)</f>
        <v>0</v>
      </c>
      <c r="AL234" s="6">
        <f>IF($C$7&gt;=AL233,-PPMT(Hypotheses!$W$20,AL233,Hypotheses!$C$7,Hypotheses!$W$45),0)</f>
        <v>0</v>
      </c>
      <c r="AM234" s="6">
        <f>IF($C$7&gt;=AM233,-PPMT(Hypotheses!$W$20,AM233,Hypotheses!$C$7,Hypotheses!$W$45),0)</f>
        <v>0</v>
      </c>
      <c r="AN234" s="6">
        <f>IF($C$7&gt;=AN233,-PPMT(Hypotheses!$W$20,AN233,Hypotheses!$C$7,Hypotheses!$W$45),0)</f>
        <v>0</v>
      </c>
      <c r="AO234" s="6">
        <f>IF($C$7&gt;=AO233,-PPMT(Hypotheses!$W$20,AO233,Hypotheses!$C$7,Hypotheses!$W$45),0)</f>
        <v>0</v>
      </c>
      <c r="AP234" s="6">
        <f>IF($C$7&gt;=AP233,-PPMT(Hypotheses!$W$20,AP233,Hypotheses!$C$7,Hypotheses!$W$45),0)</f>
        <v>0</v>
      </c>
    </row>
    <row r="235" spans="1:42" hidden="1" x14ac:dyDescent="0.4">
      <c r="B235" t="s">
        <v>31</v>
      </c>
      <c r="C235" t="s">
        <v>2</v>
      </c>
      <c r="W235" s="6">
        <f>IF($C$7&gt;=W233,-IPMT(Hypotheses!$W$20,W233,Hypotheses!$C$7,Hypotheses!$W$45),0)</f>
        <v>0</v>
      </c>
      <c r="X235" s="6">
        <f>IF($C$7&gt;=X233,-IPMT(Hypotheses!$W$20,X233,Hypotheses!$C$7,Hypotheses!$W$45),0)</f>
        <v>0</v>
      </c>
      <c r="Y235" s="6">
        <f>IF($C$7&gt;=Y233,-IPMT(Hypotheses!$W$20,Y233,Hypotheses!$C$7,Hypotheses!$W$45),0)</f>
        <v>0</v>
      </c>
      <c r="Z235" s="6">
        <f>IF($C$7&gt;=Z233,-IPMT(Hypotheses!$W$20,Z233,Hypotheses!$C$7,Hypotheses!$W$45),0)</f>
        <v>0</v>
      </c>
      <c r="AA235" s="6">
        <f>IF($C$7&gt;=AA233,-IPMT(Hypotheses!$W$20,AA233,Hypotheses!$C$7,Hypotheses!$W$45),0)</f>
        <v>0</v>
      </c>
      <c r="AB235" s="6">
        <f>IF($C$7&gt;=AB233,-IPMT(Hypotheses!$W$20,AB233,Hypotheses!$C$7,Hypotheses!$W$45),0)</f>
        <v>0</v>
      </c>
      <c r="AC235" s="6">
        <f>IF($C$7&gt;=AC233,-IPMT(Hypotheses!$W$20,AC233,Hypotheses!$C$7,Hypotheses!$W$45),0)</f>
        <v>0</v>
      </c>
      <c r="AD235" s="6">
        <f>IF($C$7&gt;=AD233,-IPMT(Hypotheses!$W$20,AD233,Hypotheses!$C$7,Hypotheses!$W$45),0)</f>
        <v>0</v>
      </c>
      <c r="AE235" s="6">
        <f>IF($C$7&gt;=AE233,-IPMT(Hypotheses!$W$20,AE233,Hypotheses!$C$7,Hypotheses!$W$45),0)</f>
        <v>0</v>
      </c>
      <c r="AF235" s="6">
        <f>IF($C$7&gt;=AF233,-IPMT(Hypotheses!$W$20,AF233,Hypotheses!$C$7,Hypotheses!$W$45),0)</f>
        <v>0</v>
      </c>
      <c r="AG235" s="6">
        <f>IF($C$7&gt;=AG233,-IPMT(Hypotheses!$W$20,AG233,Hypotheses!$C$7,Hypotheses!$W$45),0)</f>
        <v>0</v>
      </c>
      <c r="AH235" s="6">
        <f>IF($C$7&gt;=AH233,-IPMT(Hypotheses!$W$20,AH233,Hypotheses!$C$7,Hypotheses!$W$45),0)</f>
        <v>0</v>
      </c>
      <c r="AI235" s="6">
        <f>IF($C$7&gt;=AI233,-IPMT(Hypotheses!$W$20,AI233,Hypotheses!$C$7,Hypotheses!$W$45),0)</f>
        <v>0</v>
      </c>
      <c r="AJ235" s="6">
        <f>IF($C$7&gt;=AJ233,-IPMT(Hypotheses!$W$20,AJ233,Hypotheses!$C$7,Hypotheses!$W$45),0)</f>
        <v>0</v>
      </c>
      <c r="AK235" s="6">
        <f>IF($C$7&gt;=AK233,-IPMT(Hypotheses!$W$20,AK233,Hypotheses!$C$7,Hypotheses!$W$45),0)</f>
        <v>0</v>
      </c>
      <c r="AL235" s="6">
        <f>IF($C$7&gt;=AL233,-IPMT(Hypotheses!$W$20,AL233,Hypotheses!$C$7,Hypotheses!$W$45),0)</f>
        <v>0</v>
      </c>
      <c r="AM235" s="6">
        <f>IF($C$7&gt;=AM233,-IPMT(Hypotheses!$W$20,AM233,Hypotheses!$C$7,Hypotheses!$W$45),0)</f>
        <v>0</v>
      </c>
      <c r="AN235" s="6">
        <f>IF($C$7&gt;=AN233,-IPMT(Hypotheses!$W$20,AN233,Hypotheses!$C$7,Hypotheses!$W$45),0)</f>
        <v>0</v>
      </c>
      <c r="AO235" s="6">
        <f>IF($C$7&gt;=AO233,-IPMT(Hypotheses!$W$20,AO233,Hypotheses!$C$7,Hypotheses!$W$45),0)</f>
        <v>0</v>
      </c>
      <c r="AP235" s="6">
        <f>IF($C$7&gt;=AP233,-IPMT(Hypotheses!$W$20,AP233,Hypotheses!$C$7,Hypotheses!$W$45),0)</f>
        <v>0</v>
      </c>
    </row>
    <row r="236" spans="1:42" hidden="1" x14ac:dyDescent="0.4">
      <c r="B236" t="s">
        <v>31</v>
      </c>
      <c r="C236" t="s">
        <v>73</v>
      </c>
      <c r="D236" s="6">
        <f t="shared" ref="D236" si="136">D231</f>
        <v>0</v>
      </c>
      <c r="E236" s="6">
        <f t="shared" ref="E236:S236" si="137">E231</f>
        <v>0</v>
      </c>
      <c r="F236" s="6">
        <f t="shared" si="137"/>
        <v>0</v>
      </c>
      <c r="G236" s="6">
        <f t="shared" si="137"/>
        <v>0</v>
      </c>
      <c r="H236" s="6">
        <f t="shared" si="137"/>
        <v>0</v>
      </c>
      <c r="I236" s="6">
        <f t="shared" si="137"/>
        <v>0</v>
      </c>
      <c r="J236" s="6">
        <f t="shared" si="137"/>
        <v>0</v>
      </c>
      <c r="K236" s="6">
        <f t="shared" si="137"/>
        <v>0</v>
      </c>
      <c r="L236" s="6">
        <f t="shared" si="137"/>
        <v>0</v>
      </c>
      <c r="M236" s="6">
        <f t="shared" si="137"/>
        <v>0</v>
      </c>
      <c r="N236" s="6">
        <f t="shared" si="137"/>
        <v>0</v>
      </c>
      <c r="O236" s="6">
        <f t="shared" si="137"/>
        <v>0</v>
      </c>
      <c r="P236" s="6">
        <f t="shared" si="137"/>
        <v>0</v>
      </c>
      <c r="Q236" s="6">
        <f t="shared" si="137"/>
        <v>0</v>
      </c>
      <c r="R236" s="6">
        <f t="shared" si="137"/>
        <v>0</v>
      </c>
      <c r="S236" s="6">
        <f t="shared" si="137"/>
        <v>0</v>
      </c>
      <c r="T236" s="6">
        <f t="shared" ref="T236:V236" si="138">T231</f>
        <v>0</v>
      </c>
      <c r="U236" s="6">
        <f t="shared" si="138"/>
        <v>0</v>
      </c>
      <c r="V236" s="6">
        <f t="shared" si="138"/>
        <v>0</v>
      </c>
      <c r="W236" s="6">
        <f>W231-W$49</f>
        <v>0</v>
      </c>
      <c r="X236" s="6">
        <f t="shared" ref="X236:AP236" si="139">W236*(1+$C$4)</f>
        <v>0</v>
      </c>
      <c r="Y236" s="6">
        <f t="shared" si="139"/>
        <v>0</v>
      </c>
      <c r="Z236" s="6">
        <f t="shared" si="139"/>
        <v>0</v>
      </c>
      <c r="AA236" s="6">
        <f t="shared" si="139"/>
        <v>0</v>
      </c>
      <c r="AB236" s="6">
        <f t="shared" si="139"/>
        <v>0</v>
      </c>
      <c r="AC236" s="6">
        <f t="shared" si="139"/>
        <v>0</v>
      </c>
      <c r="AD236" s="6">
        <f t="shared" si="139"/>
        <v>0</v>
      </c>
      <c r="AE236" s="6">
        <f t="shared" si="139"/>
        <v>0</v>
      </c>
      <c r="AF236" s="6">
        <f t="shared" si="139"/>
        <v>0</v>
      </c>
      <c r="AG236" s="6">
        <f t="shared" si="139"/>
        <v>0</v>
      </c>
      <c r="AH236" s="6">
        <f t="shared" si="139"/>
        <v>0</v>
      </c>
      <c r="AI236" s="6">
        <f t="shared" si="139"/>
        <v>0</v>
      </c>
      <c r="AJ236" s="6">
        <f t="shared" si="139"/>
        <v>0</v>
      </c>
      <c r="AK236" s="6">
        <f t="shared" si="139"/>
        <v>0</v>
      </c>
      <c r="AL236" s="6">
        <f t="shared" si="139"/>
        <v>0</v>
      </c>
      <c r="AM236" s="6">
        <f t="shared" si="139"/>
        <v>0</v>
      </c>
      <c r="AN236" s="6">
        <f t="shared" si="139"/>
        <v>0</v>
      </c>
      <c r="AO236" s="6">
        <f t="shared" si="139"/>
        <v>0</v>
      </c>
      <c r="AP236" s="6">
        <f t="shared" si="139"/>
        <v>0</v>
      </c>
    </row>
    <row r="237" spans="1:42" hidden="1" x14ac:dyDescent="0.4"/>
    <row r="238" spans="1:42" hidden="1" x14ac:dyDescent="0.4"/>
    <row r="239" spans="1:42" hidden="1" x14ac:dyDescent="0.4">
      <c r="A239" s="9" t="s">
        <v>107</v>
      </c>
      <c r="D239" s="1"/>
    </row>
    <row r="240" spans="1:42" hidden="1" x14ac:dyDescent="0.4">
      <c r="A240" s="9" t="s">
        <v>35</v>
      </c>
    </row>
    <row r="241" spans="1:45" hidden="1" x14ac:dyDescent="0.4">
      <c r="A241" s="10"/>
      <c r="B241" s="10" t="s">
        <v>75</v>
      </c>
      <c r="C241" s="10"/>
      <c r="D241" s="10">
        <v>1</v>
      </c>
      <c r="E241" s="10">
        <v>2</v>
      </c>
      <c r="F241" s="10">
        <v>3</v>
      </c>
      <c r="G241" s="10">
        <v>4</v>
      </c>
      <c r="H241" s="10">
        <v>5</v>
      </c>
      <c r="I241" s="10">
        <v>6</v>
      </c>
      <c r="J241" s="10">
        <v>7</v>
      </c>
      <c r="K241" s="10">
        <v>8</v>
      </c>
      <c r="L241" s="10">
        <v>9</v>
      </c>
      <c r="M241" s="10">
        <v>10</v>
      </c>
      <c r="N241" s="10">
        <v>11</v>
      </c>
      <c r="O241" s="10">
        <v>12</v>
      </c>
      <c r="P241" s="10">
        <v>13</v>
      </c>
      <c r="Q241" s="10">
        <v>14</v>
      </c>
      <c r="R241" s="10">
        <v>15</v>
      </c>
      <c r="S241" s="10">
        <v>16</v>
      </c>
      <c r="T241" s="10">
        <v>17</v>
      </c>
      <c r="U241" s="10">
        <v>18</v>
      </c>
      <c r="V241" s="10">
        <v>19</v>
      </c>
      <c r="W241" s="10">
        <v>20</v>
      </c>
      <c r="X241" s="10">
        <v>21</v>
      </c>
      <c r="Y241" s="10">
        <v>22</v>
      </c>
      <c r="Z241" s="10">
        <v>23</v>
      </c>
      <c r="AA241" s="10">
        <v>24</v>
      </c>
      <c r="AB241" s="10">
        <v>25</v>
      </c>
      <c r="AC241" s="10">
        <v>26</v>
      </c>
      <c r="AD241" s="10">
        <v>27</v>
      </c>
      <c r="AE241" s="10">
        <v>28</v>
      </c>
      <c r="AF241" s="10">
        <v>29</v>
      </c>
      <c r="AG241" s="10">
        <v>30</v>
      </c>
      <c r="AH241" s="10">
        <v>31</v>
      </c>
      <c r="AI241" s="10">
        <v>32</v>
      </c>
      <c r="AJ241" s="10">
        <v>33</v>
      </c>
      <c r="AK241" s="10">
        <v>34</v>
      </c>
      <c r="AL241" s="10">
        <v>35</v>
      </c>
      <c r="AM241" s="10">
        <v>36</v>
      </c>
      <c r="AN241" s="10">
        <v>37</v>
      </c>
      <c r="AO241" s="10">
        <v>38</v>
      </c>
      <c r="AP241" s="10">
        <v>39</v>
      </c>
    </row>
    <row r="242" spans="1:45" hidden="1" x14ac:dyDescent="0.4">
      <c r="A242" s="10"/>
      <c r="B242" s="10"/>
      <c r="C242" s="10" t="s">
        <v>1</v>
      </c>
      <c r="D242" s="11">
        <f>IF($D$7&gt;=D$241,-PPMT(Hypotheses!$D$3,Hypotheses!D241,Hypotheses!$D$7,Hypotheses!$C$24),0)</f>
        <v>0</v>
      </c>
      <c r="E242" s="11">
        <f>IF($D$7&gt;=E$241,-PPMT(Hypotheses!$D$3,Hypotheses!E241,Hypotheses!$D$7,Hypotheses!$C$24),0)</f>
        <v>0</v>
      </c>
      <c r="F242" s="11">
        <f>IF($D$7&gt;=F$241,-PPMT(Hypotheses!$D$3,Hypotheses!F241,Hypotheses!$D$7,Hypotheses!$C$24),0)</f>
        <v>0</v>
      </c>
      <c r="G242" s="11">
        <f>IF($D$7&gt;=G$241,-PPMT(Hypotheses!$D$3,Hypotheses!G241,Hypotheses!$D$7,Hypotheses!$C$24),0)</f>
        <v>0</v>
      </c>
      <c r="H242" s="11">
        <f>IF($D$7&gt;=H$241,-PPMT(Hypotheses!$D$3,Hypotheses!H241,Hypotheses!$D$7,Hypotheses!$C$24),0)</f>
        <v>0</v>
      </c>
      <c r="I242" s="11">
        <f>IF($D$7&gt;=I$241,-PPMT(Hypotheses!$D$3,Hypotheses!I241,Hypotheses!$D$7,Hypotheses!$C$24),0)</f>
        <v>0</v>
      </c>
      <c r="J242" s="11">
        <f>IF($D$7&gt;=J$241,-PPMT(Hypotheses!$D$3,Hypotheses!J241,Hypotheses!$D$7,Hypotheses!$C$24),0)</f>
        <v>0</v>
      </c>
      <c r="K242" s="11">
        <f>IF($D$7&gt;=K$241,-PPMT(Hypotheses!$D$3,Hypotheses!K241,Hypotheses!$D$7,Hypotheses!$C$24),0)</f>
        <v>0</v>
      </c>
      <c r="L242" s="11">
        <f>IF($D$7&gt;=L$241,-PPMT(Hypotheses!$D$3,Hypotheses!L241,Hypotheses!$D$7,Hypotheses!$C$24),0)</f>
        <v>0</v>
      </c>
      <c r="M242" s="11">
        <f>IF($D$7&gt;=M$241,-PPMT(Hypotheses!$D$3,Hypotheses!M241,Hypotheses!$D$7,Hypotheses!$C$24),0)</f>
        <v>0</v>
      </c>
      <c r="N242" s="11">
        <f>IF($D$7&gt;=N$241,-PPMT(Hypotheses!$D$3,Hypotheses!N241,Hypotheses!$D$7,Hypotheses!$C$24),0)</f>
        <v>0</v>
      </c>
      <c r="O242" s="11">
        <f>IF($D$7&gt;=O$241,-PPMT(Hypotheses!$D$3,Hypotheses!O241,Hypotheses!$D$7,Hypotheses!$C$24),0)</f>
        <v>0</v>
      </c>
      <c r="P242" s="11">
        <f>IF($D$7&gt;=P$241,-PPMT(Hypotheses!$D$3,Hypotheses!P241,Hypotheses!$D$7,Hypotheses!$C$24),0)</f>
        <v>0</v>
      </c>
      <c r="Q242" s="11">
        <f>IF($D$7&gt;=Q$241,-PPMT(Hypotheses!$D$3,Hypotheses!Q241,Hypotheses!$D$7,Hypotheses!$C$24),0)</f>
        <v>0</v>
      </c>
      <c r="R242" s="11">
        <f>IF($D$7&gt;=R$241,-PPMT(Hypotheses!$D$3,Hypotheses!R241,Hypotheses!$D$7,Hypotheses!$C$24),0)</f>
        <v>0</v>
      </c>
      <c r="S242" s="11">
        <f>IF($D$7&gt;=S$241,-PPMT(Hypotheses!$D$3,Hypotheses!S241,Hypotheses!$D$7,Hypotheses!$C$24),0)</f>
        <v>0</v>
      </c>
      <c r="T242" s="11">
        <f>IF($D$7&gt;=T$241,-PPMT(Hypotheses!$D$3,Hypotheses!T241,Hypotheses!$D$7,Hypotheses!$C$24),0)</f>
        <v>0</v>
      </c>
      <c r="U242" s="11">
        <f>IF($D$7&gt;=U$241,-PPMT(Hypotheses!$D$3,Hypotheses!U241,Hypotheses!$D$7,Hypotheses!$C$24),0)</f>
        <v>0</v>
      </c>
      <c r="V242" s="11">
        <f>IF($D$7&gt;=V$241,-PPMT(Hypotheses!$D$3,Hypotheses!V241,Hypotheses!$D$7,Hypotheses!$C$24),0)</f>
        <v>0</v>
      </c>
      <c r="W242" s="11">
        <f>IF($D$7&gt;=W$241,-PPMT(Hypotheses!$D$3,Hypotheses!W241,Hypotheses!$D$7,Hypotheses!$C$24),0)</f>
        <v>0</v>
      </c>
      <c r="X242" s="10"/>
      <c r="Y242" s="10"/>
      <c r="Z242" s="10"/>
      <c r="AA242" s="10"/>
      <c r="AB242" s="10"/>
      <c r="AC242" s="10"/>
      <c r="AD242" s="10"/>
      <c r="AE242" s="10"/>
      <c r="AF242" s="10"/>
      <c r="AG242" s="10"/>
      <c r="AH242" s="10"/>
      <c r="AI242" s="10"/>
      <c r="AJ242" s="10"/>
      <c r="AK242" s="10"/>
      <c r="AL242" s="10"/>
      <c r="AM242" s="10"/>
      <c r="AN242" s="10"/>
      <c r="AO242" s="10"/>
      <c r="AP242" s="10"/>
    </row>
    <row r="243" spans="1:45" hidden="1" x14ac:dyDescent="0.4">
      <c r="A243" s="10"/>
      <c r="B243" s="10"/>
      <c r="C243" s="10" t="s">
        <v>2</v>
      </c>
      <c r="D243" s="11">
        <f>IF($D$7&gt;=D241,-IPMT(Hypotheses!$D$3,Hypotheses!D241,Hypotheses!$D$7,Hypotheses!$C$24),0)</f>
        <v>0</v>
      </c>
      <c r="E243" s="11">
        <f>IF($D$7&gt;=E241,-IPMT(Hypotheses!$D$3,Hypotheses!E241,Hypotheses!$D$7,Hypotheses!$C$24),0)</f>
        <v>0</v>
      </c>
      <c r="F243" s="11">
        <f>IF($D$7&gt;=F241,-IPMT(Hypotheses!$D$3,Hypotheses!F241,Hypotheses!$D$7,Hypotheses!$C$24),0)</f>
        <v>0</v>
      </c>
      <c r="G243" s="11">
        <f>IF($D$7&gt;=G241,-IPMT(Hypotheses!$D$3,Hypotheses!G241,Hypotheses!$D$7,Hypotheses!$C$24),0)</f>
        <v>0</v>
      </c>
      <c r="H243" s="11">
        <f>IF($D$7&gt;=H241,-IPMT(Hypotheses!$D$3,Hypotheses!H241,Hypotheses!$D$7,Hypotheses!$C$24),0)</f>
        <v>0</v>
      </c>
      <c r="I243" s="11">
        <f>IF($D$7&gt;=I241,-IPMT(Hypotheses!$D$3,Hypotheses!I241,Hypotheses!$D$7,Hypotheses!$C$24),0)</f>
        <v>0</v>
      </c>
      <c r="J243" s="11">
        <f>IF($D$7&gt;=J241,-IPMT(Hypotheses!$D$3,Hypotheses!J241,Hypotheses!$D$7,Hypotheses!$C$24),0)</f>
        <v>0</v>
      </c>
      <c r="K243" s="11">
        <f>IF($D$7&gt;=K241,-IPMT(Hypotheses!$D$3,Hypotheses!K241,Hypotheses!$D$7,Hypotheses!$C$24),0)</f>
        <v>0</v>
      </c>
      <c r="L243" s="11">
        <f>IF($D$7&gt;=L241,-IPMT(Hypotheses!$D$3,Hypotheses!L241,Hypotheses!$D$7,Hypotheses!$C$24),0)</f>
        <v>0</v>
      </c>
      <c r="M243" s="11">
        <f>IF($D$7&gt;=M241,-IPMT(Hypotheses!$D$3,Hypotheses!M241,Hypotheses!$D$7,Hypotheses!$C$24),0)</f>
        <v>0</v>
      </c>
      <c r="N243" s="11">
        <f>IF($D$7&gt;=N241,-IPMT(Hypotheses!$D$3,Hypotheses!N241,Hypotheses!$D$7,Hypotheses!$C$24),0)</f>
        <v>0</v>
      </c>
      <c r="O243" s="11">
        <f>IF($D$7&gt;=O241,-IPMT(Hypotheses!$D$3,Hypotheses!O241,Hypotheses!$D$7,Hypotheses!$C$24),0)</f>
        <v>0</v>
      </c>
      <c r="P243" s="11">
        <f>IF($D$7&gt;=P241,-IPMT(Hypotheses!$D$3,Hypotheses!P241,Hypotheses!$D$7,Hypotheses!$C$24),0)</f>
        <v>0</v>
      </c>
      <c r="Q243" s="11">
        <f>IF($D$7&gt;=Q241,-IPMT(Hypotheses!$D$3,Hypotheses!Q241,Hypotheses!$D$7,Hypotheses!$C$24),0)</f>
        <v>0</v>
      </c>
      <c r="R243" s="11">
        <f>IF($D$7&gt;=R241,-IPMT(Hypotheses!$D$3,Hypotheses!R241,Hypotheses!$D$7,Hypotheses!$C$24),0)</f>
        <v>0</v>
      </c>
      <c r="S243" s="11">
        <f>IF($D$7&gt;=S241,-IPMT(Hypotheses!$D$3,Hypotheses!S241,Hypotheses!$D$7,Hypotheses!$C$24),0)</f>
        <v>0</v>
      </c>
      <c r="T243" s="11">
        <f>IF($D$7&gt;=T241,-IPMT(Hypotheses!$D$3,Hypotheses!T241,Hypotheses!$D$7,Hypotheses!$C$24),0)</f>
        <v>0</v>
      </c>
      <c r="U243" s="11">
        <f>IF($D$7&gt;=U241,-IPMT(Hypotheses!$D$3,Hypotheses!U241,Hypotheses!$D$7,Hypotheses!$C$24),0)</f>
        <v>0</v>
      </c>
      <c r="V243" s="11">
        <f>IF($D$7&gt;=V241,-IPMT(Hypotheses!$D$3,Hypotheses!V241,Hypotheses!$D$7,Hypotheses!$C$24),0)</f>
        <v>0</v>
      </c>
      <c r="W243" s="11">
        <f>IF($D$7&gt;=W241,-IPMT(Hypotheses!$D$3,Hypotheses!W241,Hypotheses!$D$7,Hypotheses!$C$24),0)</f>
        <v>0</v>
      </c>
      <c r="X243" s="10"/>
      <c r="Y243" s="10"/>
      <c r="Z243" s="10"/>
      <c r="AA243" s="10"/>
      <c r="AB243" s="10"/>
      <c r="AC243" s="10"/>
      <c r="AD243" s="10"/>
      <c r="AE243" s="10"/>
      <c r="AF243" s="10"/>
      <c r="AG243" s="10"/>
      <c r="AH243" s="10"/>
      <c r="AI243" s="10"/>
      <c r="AJ243" s="10"/>
      <c r="AK243" s="10"/>
      <c r="AL243" s="10"/>
      <c r="AM243" s="10"/>
      <c r="AN243" s="10"/>
      <c r="AO243" s="10"/>
      <c r="AP243" s="10"/>
    </row>
    <row r="244" spans="1:45" hidden="1" x14ac:dyDescent="0.4">
      <c r="A244" s="10"/>
      <c r="B244" s="10"/>
      <c r="C244" s="10" t="s">
        <v>73</v>
      </c>
      <c r="D244" s="11">
        <f>D245-Hypotheses!$C$28</f>
        <v>0</v>
      </c>
      <c r="E244" s="11">
        <f>D244*(1+Hypotheses!$D$4)</f>
        <v>0</v>
      </c>
      <c r="F244" s="11">
        <f>E244*(1+Hypotheses!$D$4)</f>
        <v>0</v>
      </c>
      <c r="G244" s="11">
        <f>F244*(1+Hypotheses!$D$4)</f>
        <v>0</v>
      </c>
      <c r="H244" s="11">
        <f>G244*(1+Hypotheses!$D$4)</f>
        <v>0</v>
      </c>
      <c r="I244" s="11">
        <f>H244*(1+Hypotheses!$D$4)</f>
        <v>0</v>
      </c>
      <c r="J244" s="11">
        <f>I244*(1+Hypotheses!$D$4)</f>
        <v>0</v>
      </c>
      <c r="K244" s="11">
        <f>J244*(1+Hypotheses!$D$4)</f>
        <v>0</v>
      </c>
      <c r="L244" s="11">
        <f>K244*(1+Hypotheses!$D$4)</f>
        <v>0</v>
      </c>
      <c r="M244" s="11">
        <f>L244*(1+Hypotheses!$D$4)</f>
        <v>0</v>
      </c>
      <c r="N244" s="11">
        <f>M244*(1+Hypotheses!$D$4)</f>
        <v>0</v>
      </c>
      <c r="O244" s="11">
        <f>N244*(1+Hypotheses!$D$4)</f>
        <v>0</v>
      </c>
      <c r="P244" s="11">
        <f>O244*(1+Hypotheses!$D$4)</f>
        <v>0</v>
      </c>
      <c r="Q244" s="11">
        <f>P244*(1+Hypotheses!$D$4)</f>
        <v>0</v>
      </c>
      <c r="R244" s="11">
        <f>Q244*(1+Hypotheses!$D$4)</f>
        <v>0</v>
      </c>
      <c r="S244" s="11">
        <f>R244*(1+Hypotheses!$D$4)</f>
        <v>0</v>
      </c>
      <c r="T244" s="11">
        <f>S244*(1+Hypotheses!$D$4)</f>
        <v>0</v>
      </c>
      <c r="U244" s="11">
        <f>T244*(1+Hypotheses!$D$4)</f>
        <v>0</v>
      </c>
      <c r="V244" s="11">
        <f>U244*(1+Hypotheses!$D$4)</f>
        <v>0</v>
      </c>
      <c r="W244" s="11">
        <f>V244*(1+Hypotheses!$D$4)</f>
        <v>0</v>
      </c>
      <c r="X244" s="11">
        <f>W244*(1+Hypotheses!$D$4)</f>
        <v>0</v>
      </c>
      <c r="Y244" s="11">
        <f>X244*(1+Hypotheses!$D$4)</f>
        <v>0</v>
      </c>
      <c r="Z244" s="11">
        <f>Y244*(1+Hypotheses!$D$4)</f>
        <v>0</v>
      </c>
      <c r="AA244" s="11">
        <f>Z244*(1+Hypotheses!$D$4)</f>
        <v>0</v>
      </c>
      <c r="AB244" s="11">
        <f>AA244*(1+Hypotheses!$D$4)</f>
        <v>0</v>
      </c>
      <c r="AC244" s="11">
        <f>AB244*(1+Hypotheses!$D$4)</f>
        <v>0</v>
      </c>
      <c r="AD244" s="11">
        <f>AC244*(1+Hypotheses!$D$4)</f>
        <v>0</v>
      </c>
      <c r="AE244" s="11">
        <f>AD244*(1+Hypotheses!$D$4)</f>
        <v>0</v>
      </c>
      <c r="AF244" s="11">
        <f>AE244*(1+Hypotheses!$D$4)</f>
        <v>0</v>
      </c>
      <c r="AG244" s="11">
        <f>AF244*(1+Hypotheses!$D$4)</f>
        <v>0</v>
      </c>
      <c r="AH244" s="11">
        <f>AG244*(1+Hypotheses!$D$4)</f>
        <v>0</v>
      </c>
      <c r="AI244" s="11">
        <f>AH244*(1+Hypotheses!$D$4)</f>
        <v>0</v>
      </c>
      <c r="AJ244" s="11">
        <f>AI244*(1+Hypotheses!$D$4)</f>
        <v>0</v>
      </c>
      <c r="AK244" s="11">
        <f>AJ244*(1+Hypotheses!$D$4)</f>
        <v>0</v>
      </c>
      <c r="AL244" s="11">
        <f>AK244*(1+Hypotheses!$D$4)</f>
        <v>0</v>
      </c>
      <c r="AM244" s="11">
        <f>AL244*(1+Hypotheses!$D$4)</f>
        <v>0</v>
      </c>
      <c r="AN244" s="11">
        <f>AM244*(1+Hypotheses!$D$4)</f>
        <v>0</v>
      </c>
      <c r="AO244" s="11">
        <f>AN244*(1+Hypotheses!$D$4)</f>
        <v>0</v>
      </c>
      <c r="AP244" s="11">
        <f>AO244*(1+Hypotheses!$D$4)</f>
        <v>0</v>
      </c>
    </row>
    <row r="245" spans="1:45" hidden="1" x14ac:dyDescent="0.4">
      <c r="A245" s="10"/>
      <c r="B245" s="10"/>
      <c r="C245" s="10" t="s">
        <v>84</v>
      </c>
      <c r="D245" s="11">
        <f>H2</f>
        <v>0</v>
      </c>
      <c r="E245" s="11">
        <f>D245*(1+Hypotheses!$D$4)</f>
        <v>0</v>
      </c>
      <c r="F245" s="11">
        <f>E245*(1+Hypotheses!$D$4)</f>
        <v>0</v>
      </c>
      <c r="G245" s="11">
        <f>F245*(1+Hypotheses!$D$4)</f>
        <v>0</v>
      </c>
      <c r="H245" s="11">
        <f>G245*(1+Hypotheses!$D$4)</f>
        <v>0</v>
      </c>
      <c r="I245" s="11">
        <f>H245*(1+Hypotheses!$D$4)</f>
        <v>0</v>
      </c>
      <c r="J245" s="11">
        <f>I245*(1+Hypotheses!$D$4)</f>
        <v>0</v>
      </c>
      <c r="K245" s="11">
        <f>J245*(1+Hypotheses!$D$4)</f>
        <v>0</v>
      </c>
      <c r="L245" s="11">
        <f>K245*(1+Hypotheses!$D$4)</f>
        <v>0</v>
      </c>
      <c r="M245" s="11">
        <f>L245*(1+Hypotheses!$D$4)</f>
        <v>0</v>
      </c>
      <c r="N245" s="11">
        <f>M245*(1+Hypotheses!$D$4)</f>
        <v>0</v>
      </c>
      <c r="O245" s="11">
        <f>N245*(1+Hypotheses!$D$4)</f>
        <v>0</v>
      </c>
      <c r="P245" s="11">
        <f>O245*(1+Hypotheses!$D$4)</f>
        <v>0</v>
      </c>
      <c r="Q245" s="11">
        <f>P245*(1+Hypotheses!$D$4)</f>
        <v>0</v>
      </c>
      <c r="R245" s="11">
        <f>Q245*(1+Hypotheses!$D$4)</f>
        <v>0</v>
      </c>
      <c r="S245" s="11">
        <f>R245*(1+Hypotheses!$D$4)</f>
        <v>0</v>
      </c>
      <c r="T245" s="11">
        <f>S245*(1+Hypotheses!$D$4)</f>
        <v>0</v>
      </c>
      <c r="U245" s="11">
        <f>T245*(1+Hypotheses!$D$4)</f>
        <v>0</v>
      </c>
      <c r="V245" s="11">
        <f>U245*(1+Hypotheses!$D$4)</f>
        <v>0</v>
      </c>
      <c r="W245" s="11">
        <f>V245*(1+Hypotheses!$D$4)</f>
        <v>0</v>
      </c>
      <c r="X245" s="11">
        <f>W245*(1+Hypotheses!$D$4)</f>
        <v>0</v>
      </c>
      <c r="Y245" s="11">
        <f>X245*(1+Hypotheses!$D$4)</f>
        <v>0</v>
      </c>
      <c r="Z245" s="11">
        <f>Y245*(1+Hypotheses!$D$4)</f>
        <v>0</v>
      </c>
      <c r="AA245" s="11">
        <f>Z245*(1+Hypotheses!$D$4)</f>
        <v>0</v>
      </c>
      <c r="AB245" s="11">
        <f>AA245*(1+Hypotheses!$D$4)</f>
        <v>0</v>
      </c>
      <c r="AC245" s="11">
        <f>AB245*(1+Hypotheses!$D$4)</f>
        <v>0</v>
      </c>
      <c r="AD245" s="11">
        <f>AC245*(1+Hypotheses!$D$4)</f>
        <v>0</v>
      </c>
      <c r="AE245" s="11">
        <f>AD245*(1+Hypotheses!$D$4)</f>
        <v>0</v>
      </c>
      <c r="AF245" s="11">
        <f>AE245*(1+Hypotheses!$D$4)</f>
        <v>0</v>
      </c>
      <c r="AG245" s="11">
        <f>AF245*(1+Hypotheses!$D$4)</f>
        <v>0</v>
      </c>
      <c r="AH245" s="11">
        <f>AG245*(1+Hypotheses!$D$4)</f>
        <v>0</v>
      </c>
      <c r="AI245" s="11">
        <f>AH245*(1+Hypotheses!$D$4)</f>
        <v>0</v>
      </c>
      <c r="AJ245" s="11">
        <f>AI245*(1+Hypotheses!$D$4)</f>
        <v>0</v>
      </c>
      <c r="AK245" s="11">
        <f>AJ245*(1+Hypotheses!$D$4)</f>
        <v>0</v>
      </c>
      <c r="AL245" s="11">
        <f>AK245*(1+Hypotheses!$D$4)</f>
        <v>0</v>
      </c>
      <c r="AM245" s="11">
        <f>AL245*(1+Hypotheses!$D$4)</f>
        <v>0</v>
      </c>
      <c r="AN245" s="11">
        <f>AM245*(1+Hypotheses!$D$4)</f>
        <v>0</v>
      </c>
      <c r="AO245" s="11">
        <f>AN245*(1+Hypotheses!$D$4)</f>
        <v>0</v>
      </c>
      <c r="AP245" s="11">
        <f>AO245*(1+Hypotheses!$D$4)</f>
        <v>0</v>
      </c>
    </row>
    <row r="246" spans="1:45" hidden="1" x14ac:dyDescent="0.4">
      <c r="A246" s="10"/>
      <c r="B246" s="10"/>
      <c r="C246" s="10" t="s">
        <v>74</v>
      </c>
      <c r="D246" s="12" t="str">
        <f t="shared" ref="D246:AP246" si="140">IF(D244+D243+D242&lt;D245,D244+D243+D242-D245,"")</f>
        <v/>
      </c>
      <c r="E246" s="12" t="str">
        <f t="shared" si="140"/>
        <v/>
      </c>
      <c r="F246" s="12" t="str">
        <f t="shared" si="140"/>
        <v/>
      </c>
      <c r="G246" s="12" t="str">
        <f t="shared" si="140"/>
        <v/>
      </c>
      <c r="H246" s="12" t="str">
        <f t="shared" si="140"/>
        <v/>
      </c>
      <c r="I246" s="12" t="str">
        <f t="shared" si="140"/>
        <v/>
      </c>
      <c r="J246" s="12" t="str">
        <f t="shared" si="140"/>
        <v/>
      </c>
      <c r="K246" s="12" t="str">
        <f t="shared" si="140"/>
        <v/>
      </c>
      <c r="L246" s="12" t="str">
        <f t="shared" si="140"/>
        <v/>
      </c>
      <c r="M246" s="12" t="str">
        <f t="shared" si="140"/>
        <v/>
      </c>
      <c r="N246" s="12" t="str">
        <f t="shared" si="140"/>
        <v/>
      </c>
      <c r="O246" s="12" t="str">
        <f t="shared" si="140"/>
        <v/>
      </c>
      <c r="P246" s="12" t="str">
        <f t="shared" si="140"/>
        <v/>
      </c>
      <c r="Q246" s="12" t="str">
        <f t="shared" si="140"/>
        <v/>
      </c>
      <c r="R246" s="12" t="str">
        <f t="shared" si="140"/>
        <v/>
      </c>
      <c r="S246" s="12" t="str">
        <f t="shared" si="140"/>
        <v/>
      </c>
      <c r="T246" s="12" t="str">
        <f t="shared" si="140"/>
        <v/>
      </c>
      <c r="U246" s="12" t="str">
        <f t="shared" si="140"/>
        <v/>
      </c>
      <c r="V246" s="12" t="str">
        <f t="shared" si="140"/>
        <v/>
      </c>
      <c r="W246" s="12" t="str">
        <f t="shared" si="140"/>
        <v/>
      </c>
      <c r="X246" s="12" t="str">
        <f t="shared" si="140"/>
        <v/>
      </c>
      <c r="Y246" s="12" t="str">
        <f t="shared" si="140"/>
        <v/>
      </c>
      <c r="Z246" s="12" t="str">
        <f t="shared" si="140"/>
        <v/>
      </c>
      <c r="AA246" s="12" t="str">
        <f t="shared" si="140"/>
        <v/>
      </c>
      <c r="AB246" s="12" t="str">
        <f t="shared" si="140"/>
        <v/>
      </c>
      <c r="AC246" s="12" t="str">
        <f t="shared" si="140"/>
        <v/>
      </c>
      <c r="AD246" s="12" t="str">
        <f t="shared" si="140"/>
        <v/>
      </c>
      <c r="AE246" s="12" t="str">
        <f t="shared" si="140"/>
        <v/>
      </c>
      <c r="AF246" s="12" t="str">
        <f t="shared" si="140"/>
        <v/>
      </c>
      <c r="AG246" s="12" t="str">
        <f t="shared" si="140"/>
        <v/>
      </c>
      <c r="AH246" s="12" t="str">
        <f t="shared" si="140"/>
        <v/>
      </c>
      <c r="AI246" s="12" t="str">
        <f t="shared" si="140"/>
        <v/>
      </c>
      <c r="AJ246" s="12" t="str">
        <f t="shared" si="140"/>
        <v/>
      </c>
      <c r="AK246" s="12" t="str">
        <f t="shared" si="140"/>
        <v/>
      </c>
      <c r="AL246" s="12" t="str">
        <f t="shared" si="140"/>
        <v/>
      </c>
      <c r="AM246" s="12" t="str">
        <f t="shared" si="140"/>
        <v/>
      </c>
      <c r="AN246" s="12" t="str">
        <f t="shared" si="140"/>
        <v/>
      </c>
      <c r="AO246" s="12" t="str">
        <f t="shared" si="140"/>
        <v/>
      </c>
      <c r="AP246" s="12" t="str">
        <f t="shared" si="140"/>
        <v/>
      </c>
    </row>
    <row r="247" spans="1:45" hidden="1" x14ac:dyDescent="0.4">
      <c r="A247" s="10"/>
      <c r="B247" s="10" t="s">
        <v>6</v>
      </c>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row>
    <row r="248" spans="1:45" hidden="1" x14ac:dyDescent="0.4">
      <c r="A248" s="10"/>
      <c r="B248" s="10"/>
      <c r="C248" s="10" t="s">
        <v>1</v>
      </c>
      <c r="D248" s="11">
        <f>D242</f>
        <v>0</v>
      </c>
      <c r="E248" s="11">
        <f t="shared" ref="E248:E251" si="141">D248+E242</f>
        <v>0</v>
      </c>
      <c r="F248" s="11">
        <f t="shared" ref="F248:F251" si="142">E248+F242</f>
        <v>0</v>
      </c>
      <c r="G248" s="11">
        <f t="shared" ref="G248:G251" si="143">F248+G242</f>
        <v>0</v>
      </c>
      <c r="H248" s="11">
        <f t="shared" ref="H248:H251" si="144">G248+H242</f>
        <v>0</v>
      </c>
      <c r="I248" s="11">
        <f t="shared" ref="I248:I251" si="145">H248+I242</f>
        <v>0</v>
      </c>
      <c r="J248" s="11">
        <f t="shared" ref="J248:J251" si="146">I248+J242</f>
        <v>0</v>
      </c>
      <c r="K248" s="11">
        <f t="shared" ref="K248:K251" si="147">J248+K242</f>
        <v>0</v>
      </c>
      <c r="L248" s="11">
        <f t="shared" ref="L248:L251" si="148">K248+L242</f>
        <v>0</v>
      </c>
      <c r="M248" s="11">
        <f t="shared" ref="M248:M251" si="149">L248+M242</f>
        <v>0</v>
      </c>
      <c r="N248" s="11">
        <f t="shared" ref="N248:N249" si="150">M248+N242</f>
        <v>0</v>
      </c>
      <c r="O248" s="11">
        <f t="shared" ref="O248:O251" si="151">N248+O242</f>
        <v>0</v>
      </c>
      <c r="P248" s="11">
        <f t="shared" ref="P248:P251" si="152">O248+P242</f>
        <v>0</v>
      </c>
      <c r="Q248" s="11">
        <f t="shared" ref="Q248:Q251" si="153">P248+Q242</f>
        <v>0</v>
      </c>
      <c r="R248" s="11">
        <f t="shared" ref="R248:R251" si="154">Q248+R242</f>
        <v>0</v>
      </c>
      <c r="S248" s="11">
        <f t="shared" ref="S248:S251" si="155">R248+S242</f>
        <v>0</v>
      </c>
      <c r="T248" s="11">
        <f t="shared" ref="T248:T251" si="156">S248+T242</f>
        <v>0</v>
      </c>
      <c r="U248" s="11">
        <f t="shared" ref="U248:U251" si="157">T248+U242</f>
        <v>0</v>
      </c>
      <c r="V248" s="11">
        <f t="shared" ref="V248:V251" si="158">U248+V242</f>
        <v>0</v>
      </c>
      <c r="W248" s="11">
        <f t="shared" ref="W248:W251" si="159">V248+W242</f>
        <v>0</v>
      </c>
      <c r="X248" s="11">
        <f t="shared" ref="X248:X251" si="160">W248+X242</f>
        <v>0</v>
      </c>
      <c r="Y248" s="11">
        <f t="shared" ref="Y248:Y251" si="161">X248+Y242</f>
        <v>0</v>
      </c>
      <c r="Z248" s="11">
        <f t="shared" ref="Z248:Z251" si="162">Y248+Z242</f>
        <v>0</v>
      </c>
      <c r="AA248" s="11">
        <f t="shared" ref="AA248:AA251" si="163">Z248+AA242</f>
        <v>0</v>
      </c>
      <c r="AB248" s="11">
        <f t="shared" ref="AB248:AB251" si="164">AA248+AB242</f>
        <v>0</v>
      </c>
      <c r="AC248" s="11">
        <f t="shared" ref="AC248:AC251" si="165">AB248+AC242</f>
        <v>0</v>
      </c>
      <c r="AD248" s="11">
        <f t="shared" ref="AD248:AD251" si="166">AC248+AD242</f>
        <v>0</v>
      </c>
      <c r="AE248" s="11">
        <f t="shared" ref="AE248:AE251" si="167">AD248+AE242</f>
        <v>0</v>
      </c>
      <c r="AF248" s="11">
        <f t="shared" ref="AF248:AF251" si="168">AE248+AF242</f>
        <v>0</v>
      </c>
      <c r="AG248" s="11">
        <f t="shared" ref="AG248:AG251" si="169">AF248+AG242</f>
        <v>0</v>
      </c>
      <c r="AH248" s="11">
        <f t="shared" ref="AH248:AH251" si="170">AG248+AH242</f>
        <v>0</v>
      </c>
      <c r="AI248" s="11">
        <f t="shared" ref="AI248:AI251" si="171">AH248+AI242</f>
        <v>0</v>
      </c>
      <c r="AJ248" s="11">
        <f t="shared" ref="AJ248:AJ251" si="172">AI248+AJ242</f>
        <v>0</v>
      </c>
      <c r="AK248" s="11">
        <f t="shared" ref="AK248:AK251" si="173">AJ248+AK242</f>
        <v>0</v>
      </c>
      <c r="AL248" s="11">
        <f t="shared" ref="AL248:AL251" si="174">AK248+AL242</f>
        <v>0</v>
      </c>
      <c r="AM248" s="11">
        <f t="shared" ref="AM248:AM251" si="175">AL248+AM242</f>
        <v>0</v>
      </c>
      <c r="AN248" s="11">
        <f t="shared" ref="AN248:AN251" si="176">AM248+AN242</f>
        <v>0</v>
      </c>
      <c r="AO248" s="11">
        <f t="shared" ref="AO248:AO251" si="177">AN248+AO242</f>
        <v>0</v>
      </c>
      <c r="AP248" s="11">
        <f t="shared" ref="AP248:AP251" si="178">AO248+AP242</f>
        <v>0</v>
      </c>
    </row>
    <row r="249" spans="1:45" hidden="1" x14ac:dyDescent="0.4">
      <c r="A249" s="10"/>
      <c r="B249" s="10"/>
      <c r="C249" s="10" t="s">
        <v>2</v>
      </c>
      <c r="D249" s="11">
        <f>D243</f>
        <v>0</v>
      </c>
      <c r="E249" s="11">
        <f t="shared" si="141"/>
        <v>0</v>
      </c>
      <c r="F249" s="11">
        <f t="shared" si="142"/>
        <v>0</v>
      </c>
      <c r="G249" s="11">
        <f t="shared" si="143"/>
        <v>0</v>
      </c>
      <c r="H249" s="11">
        <f t="shared" si="144"/>
        <v>0</v>
      </c>
      <c r="I249" s="11">
        <f t="shared" si="145"/>
        <v>0</v>
      </c>
      <c r="J249" s="11">
        <f t="shared" si="146"/>
        <v>0</v>
      </c>
      <c r="K249" s="11">
        <f t="shared" si="147"/>
        <v>0</v>
      </c>
      <c r="L249" s="11">
        <f t="shared" si="148"/>
        <v>0</v>
      </c>
      <c r="M249" s="11">
        <f t="shared" si="149"/>
        <v>0</v>
      </c>
      <c r="N249" s="11">
        <f t="shared" si="150"/>
        <v>0</v>
      </c>
      <c r="O249" s="11">
        <f t="shared" si="151"/>
        <v>0</v>
      </c>
      <c r="P249" s="11">
        <f t="shared" si="152"/>
        <v>0</v>
      </c>
      <c r="Q249" s="11">
        <f t="shared" si="153"/>
        <v>0</v>
      </c>
      <c r="R249" s="11">
        <f t="shared" si="154"/>
        <v>0</v>
      </c>
      <c r="S249" s="11">
        <f t="shared" si="155"/>
        <v>0</v>
      </c>
      <c r="T249" s="11">
        <f t="shared" si="156"/>
        <v>0</v>
      </c>
      <c r="U249" s="11">
        <f t="shared" si="157"/>
        <v>0</v>
      </c>
      <c r="V249" s="11">
        <f t="shared" si="158"/>
        <v>0</v>
      </c>
      <c r="W249" s="11">
        <f t="shared" si="159"/>
        <v>0</v>
      </c>
      <c r="X249" s="11">
        <f t="shared" si="160"/>
        <v>0</v>
      </c>
      <c r="Y249" s="11">
        <f t="shared" si="161"/>
        <v>0</v>
      </c>
      <c r="Z249" s="11">
        <f t="shared" si="162"/>
        <v>0</v>
      </c>
      <c r="AA249" s="11">
        <f t="shared" si="163"/>
        <v>0</v>
      </c>
      <c r="AB249" s="11">
        <f t="shared" si="164"/>
        <v>0</v>
      </c>
      <c r="AC249" s="11">
        <f t="shared" si="165"/>
        <v>0</v>
      </c>
      <c r="AD249" s="11">
        <f t="shared" si="166"/>
        <v>0</v>
      </c>
      <c r="AE249" s="11">
        <f t="shared" si="167"/>
        <v>0</v>
      </c>
      <c r="AF249" s="11">
        <f t="shared" si="168"/>
        <v>0</v>
      </c>
      <c r="AG249" s="11">
        <f t="shared" si="169"/>
        <v>0</v>
      </c>
      <c r="AH249" s="11">
        <f t="shared" si="170"/>
        <v>0</v>
      </c>
      <c r="AI249" s="11">
        <f t="shared" si="171"/>
        <v>0</v>
      </c>
      <c r="AJ249" s="11">
        <f t="shared" si="172"/>
        <v>0</v>
      </c>
      <c r="AK249" s="11">
        <f t="shared" si="173"/>
        <v>0</v>
      </c>
      <c r="AL249" s="11">
        <f t="shared" si="174"/>
        <v>0</v>
      </c>
      <c r="AM249" s="11">
        <f t="shared" si="175"/>
        <v>0</v>
      </c>
      <c r="AN249" s="11">
        <f t="shared" si="176"/>
        <v>0</v>
      </c>
      <c r="AO249" s="11">
        <f t="shared" si="177"/>
        <v>0</v>
      </c>
      <c r="AP249" s="11">
        <f t="shared" si="178"/>
        <v>0</v>
      </c>
    </row>
    <row r="250" spans="1:45" hidden="1" x14ac:dyDescent="0.4">
      <c r="A250" s="10"/>
      <c r="B250" s="10"/>
      <c r="C250" s="10" t="s">
        <v>72</v>
      </c>
      <c r="D250" s="11">
        <f>D244</f>
        <v>0</v>
      </c>
      <c r="E250" s="11">
        <f t="shared" si="141"/>
        <v>0</v>
      </c>
      <c r="F250" s="11">
        <f t="shared" si="142"/>
        <v>0</v>
      </c>
      <c r="G250" s="11">
        <f t="shared" si="143"/>
        <v>0</v>
      </c>
      <c r="H250" s="11">
        <f t="shared" si="144"/>
        <v>0</v>
      </c>
      <c r="I250" s="11">
        <f t="shared" si="145"/>
        <v>0</v>
      </c>
      <c r="J250" s="11">
        <f t="shared" si="146"/>
        <v>0</v>
      </c>
      <c r="K250" s="11">
        <f t="shared" si="147"/>
        <v>0</v>
      </c>
      <c r="L250" s="11">
        <f t="shared" si="148"/>
        <v>0</v>
      </c>
      <c r="M250" s="11">
        <f t="shared" si="149"/>
        <v>0</v>
      </c>
      <c r="N250" s="11">
        <f>M250+N244</f>
        <v>0</v>
      </c>
      <c r="O250" s="11">
        <f t="shared" si="151"/>
        <v>0</v>
      </c>
      <c r="P250" s="11">
        <f t="shared" si="152"/>
        <v>0</v>
      </c>
      <c r="Q250" s="11">
        <f t="shared" si="153"/>
        <v>0</v>
      </c>
      <c r="R250" s="11">
        <f t="shared" si="154"/>
        <v>0</v>
      </c>
      <c r="S250" s="11">
        <f t="shared" si="155"/>
        <v>0</v>
      </c>
      <c r="T250" s="11">
        <f t="shared" si="156"/>
        <v>0</v>
      </c>
      <c r="U250" s="11">
        <f t="shared" si="157"/>
        <v>0</v>
      </c>
      <c r="V250" s="11">
        <f t="shared" si="158"/>
        <v>0</v>
      </c>
      <c r="W250" s="11">
        <f t="shared" si="159"/>
        <v>0</v>
      </c>
      <c r="X250" s="11">
        <f t="shared" si="160"/>
        <v>0</v>
      </c>
      <c r="Y250" s="11">
        <f t="shared" si="161"/>
        <v>0</v>
      </c>
      <c r="Z250" s="11">
        <f t="shared" si="162"/>
        <v>0</v>
      </c>
      <c r="AA250" s="11">
        <f t="shared" si="163"/>
        <v>0</v>
      </c>
      <c r="AB250" s="11">
        <f t="shared" si="164"/>
        <v>0</v>
      </c>
      <c r="AC250" s="11">
        <f t="shared" si="165"/>
        <v>0</v>
      </c>
      <c r="AD250" s="11">
        <f t="shared" si="166"/>
        <v>0</v>
      </c>
      <c r="AE250" s="11">
        <f t="shared" si="167"/>
        <v>0</v>
      </c>
      <c r="AF250" s="11">
        <f t="shared" si="168"/>
        <v>0</v>
      </c>
      <c r="AG250" s="11">
        <f t="shared" si="169"/>
        <v>0</v>
      </c>
      <c r="AH250" s="11">
        <f t="shared" si="170"/>
        <v>0</v>
      </c>
      <c r="AI250" s="11">
        <f t="shared" si="171"/>
        <v>0</v>
      </c>
      <c r="AJ250" s="11">
        <f t="shared" si="172"/>
        <v>0</v>
      </c>
      <c r="AK250" s="11">
        <f t="shared" si="173"/>
        <v>0</v>
      </c>
      <c r="AL250" s="11">
        <f t="shared" si="174"/>
        <v>0</v>
      </c>
      <c r="AM250" s="11">
        <f t="shared" si="175"/>
        <v>0</v>
      </c>
      <c r="AN250" s="11">
        <f t="shared" si="176"/>
        <v>0</v>
      </c>
      <c r="AO250" s="11">
        <f t="shared" si="177"/>
        <v>0</v>
      </c>
      <c r="AP250" s="11">
        <f t="shared" si="178"/>
        <v>0</v>
      </c>
    </row>
    <row r="251" spans="1:45" hidden="1" x14ac:dyDescent="0.4">
      <c r="A251" s="10"/>
      <c r="B251" s="10"/>
      <c r="C251" s="10" t="s">
        <v>84</v>
      </c>
      <c r="D251" s="11">
        <f>D245</f>
        <v>0</v>
      </c>
      <c r="E251" s="11">
        <f t="shared" si="141"/>
        <v>0</v>
      </c>
      <c r="F251" s="11">
        <f t="shared" si="142"/>
        <v>0</v>
      </c>
      <c r="G251" s="11">
        <f t="shared" si="143"/>
        <v>0</v>
      </c>
      <c r="H251" s="11">
        <f t="shared" si="144"/>
        <v>0</v>
      </c>
      <c r="I251" s="11">
        <f t="shared" si="145"/>
        <v>0</v>
      </c>
      <c r="J251" s="11">
        <f t="shared" si="146"/>
        <v>0</v>
      </c>
      <c r="K251" s="11">
        <f t="shared" si="147"/>
        <v>0</v>
      </c>
      <c r="L251" s="11">
        <f t="shared" si="148"/>
        <v>0</v>
      </c>
      <c r="M251" s="11">
        <f t="shared" si="149"/>
        <v>0</v>
      </c>
      <c r="N251" s="11">
        <f t="shared" ref="N251" si="179">M251+N245</f>
        <v>0</v>
      </c>
      <c r="O251" s="11">
        <f t="shared" si="151"/>
        <v>0</v>
      </c>
      <c r="P251" s="11">
        <f t="shared" si="152"/>
        <v>0</v>
      </c>
      <c r="Q251" s="11">
        <f t="shared" si="153"/>
        <v>0</v>
      </c>
      <c r="R251" s="11">
        <f t="shared" si="154"/>
        <v>0</v>
      </c>
      <c r="S251" s="11">
        <f t="shared" si="155"/>
        <v>0</v>
      </c>
      <c r="T251" s="11">
        <f t="shared" si="156"/>
        <v>0</v>
      </c>
      <c r="U251" s="11">
        <f t="shared" si="157"/>
        <v>0</v>
      </c>
      <c r="V251" s="11">
        <f t="shared" si="158"/>
        <v>0</v>
      </c>
      <c r="W251" s="11">
        <f t="shared" si="159"/>
        <v>0</v>
      </c>
      <c r="X251" s="11">
        <f t="shared" si="160"/>
        <v>0</v>
      </c>
      <c r="Y251" s="11">
        <f t="shared" si="161"/>
        <v>0</v>
      </c>
      <c r="Z251" s="11">
        <f t="shared" si="162"/>
        <v>0</v>
      </c>
      <c r="AA251" s="11">
        <f t="shared" si="163"/>
        <v>0</v>
      </c>
      <c r="AB251" s="11">
        <f t="shared" si="164"/>
        <v>0</v>
      </c>
      <c r="AC251" s="11">
        <f t="shared" si="165"/>
        <v>0</v>
      </c>
      <c r="AD251" s="11">
        <f t="shared" si="166"/>
        <v>0</v>
      </c>
      <c r="AE251" s="11">
        <f t="shared" si="167"/>
        <v>0</v>
      </c>
      <c r="AF251" s="11">
        <f t="shared" si="168"/>
        <v>0</v>
      </c>
      <c r="AG251" s="11">
        <f t="shared" si="169"/>
        <v>0</v>
      </c>
      <c r="AH251" s="11">
        <f t="shared" si="170"/>
        <v>0</v>
      </c>
      <c r="AI251" s="11">
        <f t="shared" si="171"/>
        <v>0</v>
      </c>
      <c r="AJ251" s="11">
        <f t="shared" si="172"/>
        <v>0</v>
      </c>
      <c r="AK251" s="11">
        <f t="shared" si="173"/>
        <v>0</v>
      </c>
      <c r="AL251" s="11">
        <f t="shared" si="174"/>
        <v>0</v>
      </c>
      <c r="AM251" s="11">
        <f t="shared" si="175"/>
        <v>0</v>
      </c>
      <c r="AN251" s="11">
        <f t="shared" si="176"/>
        <v>0</v>
      </c>
      <c r="AO251" s="11">
        <f t="shared" si="177"/>
        <v>0</v>
      </c>
      <c r="AP251" s="11">
        <f t="shared" si="178"/>
        <v>0</v>
      </c>
    </row>
    <row r="252" spans="1:45" hidden="1" x14ac:dyDescent="0.4">
      <c r="A252" s="10"/>
      <c r="B252" s="10"/>
      <c r="C252" s="10" t="s">
        <v>74</v>
      </c>
      <c r="D252" s="12" t="str">
        <f t="shared" ref="D252:AP252" si="180">IF(D250+D249+D248&lt;D251,D250+D249+D248-D251,"")</f>
        <v/>
      </c>
      <c r="E252" s="12" t="str">
        <f t="shared" si="180"/>
        <v/>
      </c>
      <c r="F252" s="12" t="str">
        <f t="shared" si="180"/>
        <v/>
      </c>
      <c r="G252" s="12" t="str">
        <f t="shared" si="180"/>
        <v/>
      </c>
      <c r="H252" s="12" t="str">
        <f t="shared" si="180"/>
        <v/>
      </c>
      <c r="I252" s="12" t="str">
        <f t="shared" si="180"/>
        <v/>
      </c>
      <c r="J252" s="12" t="str">
        <f t="shared" si="180"/>
        <v/>
      </c>
      <c r="K252" s="12" t="str">
        <f t="shared" si="180"/>
        <v/>
      </c>
      <c r="L252" s="12" t="str">
        <f t="shared" si="180"/>
        <v/>
      </c>
      <c r="M252" s="12" t="str">
        <f t="shared" si="180"/>
        <v/>
      </c>
      <c r="N252" s="12" t="str">
        <f t="shared" si="180"/>
        <v/>
      </c>
      <c r="O252" s="12" t="str">
        <f t="shared" si="180"/>
        <v/>
      </c>
      <c r="P252" s="12" t="str">
        <f t="shared" si="180"/>
        <v/>
      </c>
      <c r="Q252" s="12" t="str">
        <f t="shared" si="180"/>
        <v/>
      </c>
      <c r="R252" s="12" t="str">
        <f t="shared" si="180"/>
        <v/>
      </c>
      <c r="S252" s="12" t="str">
        <f t="shared" si="180"/>
        <v/>
      </c>
      <c r="T252" s="12" t="str">
        <f t="shared" si="180"/>
        <v/>
      </c>
      <c r="U252" s="12" t="str">
        <f t="shared" si="180"/>
        <v/>
      </c>
      <c r="V252" s="12" t="str">
        <f t="shared" si="180"/>
        <v/>
      </c>
      <c r="W252" s="12" t="str">
        <f t="shared" si="180"/>
        <v/>
      </c>
      <c r="X252" s="12" t="str">
        <f t="shared" si="180"/>
        <v/>
      </c>
      <c r="Y252" s="12" t="str">
        <f t="shared" si="180"/>
        <v/>
      </c>
      <c r="Z252" s="12" t="str">
        <f t="shared" si="180"/>
        <v/>
      </c>
      <c r="AA252" s="12" t="str">
        <f t="shared" si="180"/>
        <v/>
      </c>
      <c r="AB252" s="12" t="str">
        <f t="shared" si="180"/>
        <v/>
      </c>
      <c r="AC252" s="12" t="str">
        <f t="shared" si="180"/>
        <v/>
      </c>
      <c r="AD252" s="12" t="str">
        <f t="shared" si="180"/>
        <v/>
      </c>
      <c r="AE252" s="12" t="str">
        <f t="shared" si="180"/>
        <v/>
      </c>
      <c r="AF252" s="12" t="str">
        <f t="shared" si="180"/>
        <v/>
      </c>
      <c r="AG252" s="12" t="str">
        <f t="shared" si="180"/>
        <v/>
      </c>
      <c r="AH252" s="12" t="str">
        <f t="shared" si="180"/>
        <v/>
      </c>
      <c r="AI252" s="12" t="str">
        <f t="shared" si="180"/>
        <v/>
      </c>
      <c r="AJ252" s="12" t="str">
        <f t="shared" si="180"/>
        <v/>
      </c>
      <c r="AK252" s="12" t="str">
        <f t="shared" si="180"/>
        <v/>
      </c>
      <c r="AL252" s="12" t="str">
        <f t="shared" si="180"/>
        <v/>
      </c>
      <c r="AM252" s="12" t="str">
        <f t="shared" si="180"/>
        <v/>
      </c>
      <c r="AN252" s="12" t="str">
        <f t="shared" si="180"/>
        <v/>
      </c>
      <c r="AO252" s="12" t="str">
        <f t="shared" si="180"/>
        <v/>
      </c>
      <c r="AP252" s="12" t="str">
        <f t="shared" si="180"/>
        <v/>
      </c>
    </row>
    <row r="253" spans="1:45" hidden="1" x14ac:dyDescent="0.4">
      <c r="AR253" t="s">
        <v>39</v>
      </c>
    </row>
    <row r="254" spans="1:45" hidden="1" x14ac:dyDescent="0.4">
      <c r="D254" s="6">
        <f>D242+D243</f>
        <v>0</v>
      </c>
      <c r="E254" s="6">
        <f t="shared" ref="E254:AP254" si="181">E242+E243</f>
        <v>0</v>
      </c>
      <c r="F254" s="6">
        <f t="shared" si="181"/>
        <v>0</v>
      </c>
      <c r="G254" s="6">
        <f t="shared" si="181"/>
        <v>0</v>
      </c>
      <c r="H254" s="6">
        <f t="shared" si="181"/>
        <v>0</v>
      </c>
      <c r="I254" s="6">
        <f t="shared" si="181"/>
        <v>0</v>
      </c>
      <c r="J254" s="6">
        <f t="shared" si="181"/>
        <v>0</v>
      </c>
      <c r="K254" s="6">
        <f t="shared" si="181"/>
        <v>0</v>
      </c>
      <c r="L254" s="6">
        <f t="shared" si="181"/>
        <v>0</v>
      </c>
      <c r="M254" s="6">
        <f t="shared" si="181"/>
        <v>0</v>
      </c>
      <c r="N254" s="6">
        <f t="shared" si="181"/>
        <v>0</v>
      </c>
      <c r="O254" s="6">
        <f t="shared" si="181"/>
        <v>0</v>
      </c>
      <c r="P254" s="6">
        <f t="shared" si="181"/>
        <v>0</v>
      </c>
      <c r="Q254" s="6">
        <f t="shared" si="181"/>
        <v>0</v>
      </c>
      <c r="R254" s="6">
        <f t="shared" si="181"/>
        <v>0</v>
      </c>
      <c r="S254" s="6">
        <f t="shared" si="181"/>
        <v>0</v>
      </c>
      <c r="T254" s="6">
        <f t="shared" si="181"/>
        <v>0</v>
      </c>
      <c r="U254" s="6">
        <f t="shared" si="181"/>
        <v>0</v>
      </c>
      <c r="V254" s="6">
        <f t="shared" si="181"/>
        <v>0</v>
      </c>
      <c r="W254" s="6">
        <f t="shared" si="181"/>
        <v>0</v>
      </c>
      <c r="X254" s="6">
        <f t="shared" si="181"/>
        <v>0</v>
      </c>
      <c r="Y254" s="6">
        <f t="shared" si="181"/>
        <v>0</v>
      </c>
      <c r="Z254" s="6">
        <f t="shared" si="181"/>
        <v>0</v>
      </c>
      <c r="AA254" s="6">
        <f t="shared" si="181"/>
        <v>0</v>
      </c>
      <c r="AB254" s="6">
        <f t="shared" si="181"/>
        <v>0</v>
      </c>
      <c r="AC254" s="6">
        <f t="shared" si="181"/>
        <v>0</v>
      </c>
      <c r="AD254" s="6">
        <f t="shared" si="181"/>
        <v>0</v>
      </c>
      <c r="AE254" s="6">
        <f t="shared" si="181"/>
        <v>0</v>
      </c>
      <c r="AF254" s="6">
        <f t="shared" si="181"/>
        <v>0</v>
      </c>
      <c r="AG254" s="6">
        <f t="shared" si="181"/>
        <v>0</v>
      </c>
      <c r="AH254" s="6">
        <f t="shared" si="181"/>
        <v>0</v>
      </c>
      <c r="AI254" s="6">
        <f t="shared" si="181"/>
        <v>0</v>
      </c>
      <c r="AJ254" s="6">
        <f t="shared" si="181"/>
        <v>0</v>
      </c>
      <c r="AK254" s="6">
        <f t="shared" si="181"/>
        <v>0</v>
      </c>
      <c r="AL254" s="6">
        <f t="shared" si="181"/>
        <v>0</v>
      </c>
      <c r="AM254" s="6">
        <f t="shared" si="181"/>
        <v>0</v>
      </c>
      <c r="AN254" s="6">
        <f t="shared" si="181"/>
        <v>0</v>
      </c>
      <c r="AO254" s="6">
        <f t="shared" si="181"/>
        <v>0</v>
      </c>
      <c r="AP254" s="6">
        <f t="shared" si="181"/>
        <v>0</v>
      </c>
      <c r="AR254" s="6">
        <f>AVERAGE(D254:AP254)</f>
        <v>0</v>
      </c>
      <c r="AS254" s="6"/>
    </row>
    <row r="255" spans="1:45" hidden="1" x14ac:dyDescent="0.4"/>
    <row r="256" spans="1:45" hidden="1" x14ac:dyDescent="0.4">
      <c r="A256" s="9" t="s">
        <v>36</v>
      </c>
    </row>
    <row r="257" spans="1:45" hidden="1" x14ac:dyDescent="0.4">
      <c r="A257" s="10"/>
      <c r="B257" s="10" t="s">
        <v>75</v>
      </c>
      <c r="C257" s="10"/>
      <c r="D257" s="10">
        <v>1</v>
      </c>
      <c r="E257" s="10">
        <v>2</v>
      </c>
      <c r="F257" s="10">
        <v>3</v>
      </c>
      <c r="G257" s="10">
        <v>4</v>
      </c>
      <c r="H257" s="10">
        <v>5</v>
      </c>
      <c r="I257" s="10">
        <v>6</v>
      </c>
      <c r="J257" s="10">
        <v>7</v>
      </c>
      <c r="K257" s="10">
        <v>8</v>
      </c>
      <c r="L257" s="10">
        <v>9</v>
      </c>
      <c r="M257" s="10">
        <v>10</v>
      </c>
      <c r="N257" s="10">
        <v>11</v>
      </c>
      <c r="O257" s="10">
        <v>12</v>
      </c>
      <c r="P257" s="10">
        <v>13</v>
      </c>
      <c r="Q257" s="10">
        <v>14</v>
      </c>
      <c r="R257" s="10">
        <v>15</v>
      </c>
      <c r="S257" s="10">
        <v>16</v>
      </c>
      <c r="T257" s="10">
        <v>17</v>
      </c>
      <c r="U257" s="10">
        <v>18</v>
      </c>
      <c r="V257" s="10">
        <v>19</v>
      </c>
      <c r="W257" s="10">
        <v>20</v>
      </c>
      <c r="X257" s="10">
        <v>21</v>
      </c>
      <c r="Y257" s="10">
        <v>22</v>
      </c>
      <c r="Z257" s="10">
        <v>23</v>
      </c>
      <c r="AA257" s="10">
        <v>24</v>
      </c>
      <c r="AB257" s="10">
        <v>25</v>
      </c>
      <c r="AC257" s="10">
        <v>26</v>
      </c>
      <c r="AD257" s="10">
        <v>27</v>
      </c>
      <c r="AE257" s="10">
        <v>28</v>
      </c>
      <c r="AF257" s="10">
        <v>29</v>
      </c>
      <c r="AG257" s="10">
        <v>30</v>
      </c>
      <c r="AH257" s="10">
        <v>31</v>
      </c>
      <c r="AI257" s="10">
        <v>32</v>
      </c>
      <c r="AJ257" s="10">
        <v>33</v>
      </c>
      <c r="AK257" s="10">
        <v>34</v>
      </c>
      <c r="AL257" s="10">
        <v>35</v>
      </c>
      <c r="AM257" s="10">
        <v>36</v>
      </c>
      <c r="AN257" s="10">
        <v>37</v>
      </c>
      <c r="AO257" s="10">
        <v>38</v>
      </c>
      <c r="AP257" s="10">
        <v>39</v>
      </c>
    </row>
    <row r="258" spans="1:45" hidden="1" x14ac:dyDescent="0.4">
      <c r="A258" s="13"/>
      <c r="B258" s="10"/>
      <c r="C258" s="10" t="s">
        <v>1</v>
      </c>
      <c r="D258" s="11" cm="1">
        <f t="array" ref="D258">SUMPRODUCT(($C$273:$C$371=$C$258)*D$273:D$371)</f>
        <v>0</v>
      </c>
      <c r="E258" s="11" cm="1">
        <f t="array" ref="E258">SUMPRODUCT(($C$273:$C$371=$C$258)*E$273:E$371)</f>
        <v>0</v>
      </c>
      <c r="F258" s="11" cm="1">
        <f t="array" ref="F258">SUMPRODUCT(($C$273:$C$371=$C$258)*F$273:F$371)</f>
        <v>0</v>
      </c>
      <c r="G258" s="11" cm="1">
        <f t="array" ref="G258">SUMPRODUCT(($C$273:$C$371=$C$258)*G$273:G$371)</f>
        <v>0</v>
      </c>
      <c r="H258" s="11" cm="1">
        <f t="array" ref="H258">SUMPRODUCT(($C$273:$C$371=$C$258)*H$273:H$371)</f>
        <v>0</v>
      </c>
      <c r="I258" s="11" cm="1">
        <f t="array" ref="I258">SUMPRODUCT(($C$273:$C$371=$C$258)*I$273:I$371)</f>
        <v>0</v>
      </c>
      <c r="J258" s="11" cm="1">
        <f t="array" ref="J258">SUMPRODUCT(($C$273:$C$371=$C$258)*J$273:J$371)</f>
        <v>0</v>
      </c>
      <c r="K258" s="11" cm="1">
        <f t="array" ref="K258">SUMPRODUCT(($C$273:$C$371=$C$258)*K$273:K$371)</f>
        <v>0</v>
      </c>
      <c r="L258" s="11" cm="1">
        <f t="array" ref="L258">SUMPRODUCT(($C$273:$C$371=$C$258)*L$273:L$371)</f>
        <v>0</v>
      </c>
      <c r="M258" s="11" cm="1">
        <f t="array" ref="M258">SUMPRODUCT(($C$273:$C$371=$C$258)*M$273:M$371)</f>
        <v>0</v>
      </c>
      <c r="N258" s="11" cm="1">
        <f t="array" ref="N258">SUMPRODUCT(($C$273:$C$371=$C$258)*N$273:N$371)</f>
        <v>0</v>
      </c>
      <c r="O258" s="11" cm="1">
        <f t="array" ref="O258">SUMPRODUCT(($C$273:$C$371=$C$258)*O$273:O$371)</f>
        <v>0</v>
      </c>
      <c r="P258" s="11" cm="1">
        <f t="array" ref="P258">SUMPRODUCT(($C$273:$C$371=$C$258)*P$273:P$371)</f>
        <v>0</v>
      </c>
      <c r="Q258" s="11" cm="1">
        <f t="array" ref="Q258">SUMPRODUCT(($C$273:$C$371=$C$258)*Q$273:Q$371)</f>
        <v>0</v>
      </c>
      <c r="R258" s="11" cm="1">
        <f t="array" ref="R258">SUMPRODUCT(($C$273:$C$371=$C$258)*R$273:R$371)</f>
        <v>0</v>
      </c>
      <c r="S258" s="11" cm="1">
        <f t="array" ref="S258">SUMPRODUCT(($C$273:$C$371=$C$258)*S$273:S$371)</f>
        <v>0</v>
      </c>
      <c r="T258" s="11" cm="1">
        <f t="array" ref="T258">SUMPRODUCT(($C$273:$C$371=$C$258)*T$273:T$371)</f>
        <v>0</v>
      </c>
      <c r="U258" s="11" cm="1">
        <f t="array" ref="U258">SUMPRODUCT(($C$273:$C$371=$C$258)*U$273:U$371)</f>
        <v>0</v>
      </c>
      <c r="V258" s="11" cm="1">
        <f t="array" ref="V258">SUMPRODUCT(($C$273:$C$371=$C$258)*V$273:V$371)</f>
        <v>0</v>
      </c>
      <c r="W258" s="11" cm="1">
        <f t="array" ref="W258">SUMPRODUCT(($C$273:$C$371=$C$258)*W$273:W$371)</f>
        <v>0</v>
      </c>
      <c r="X258" s="11" cm="1">
        <f t="array" ref="X258">SUMPRODUCT(($C$273:$C$371=$C$258)*X$273:X$371)</f>
        <v>0</v>
      </c>
      <c r="Y258" s="11" cm="1">
        <f t="array" ref="Y258">SUMPRODUCT(($C$273:$C$371=$C$258)*Y$273:Y$371)</f>
        <v>0</v>
      </c>
      <c r="Z258" s="11" cm="1">
        <f t="array" ref="Z258">SUMPRODUCT(($C$273:$C$371=$C$258)*Z$273:Z$371)</f>
        <v>0</v>
      </c>
      <c r="AA258" s="11" cm="1">
        <f t="array" ref="AA258">SUMPRODUCT(($C$273:$C$371=$C$258)*AA$273:AA$371)</f>
        <v>0</v>
      </c>
      <c r="AB258" s="11" cm="1">
        <f t="array" ref="AB258">SUMPRODUCT(($C$273:$C$371=$C$258)*AB$273:AB$371)</f>
        <v>0</v>
      </c>
      <c r="AC258" s="11" cm="1">
        <f t="array" ref="AC258">SUMPRODUCT(($C$273:$C$371=$C$258)*AC$273:AC$371)</f>
        <v>0</v>
      </c>
      <c r="AD258" s="11" cm="1">
        <f t="array" ref="AD258">SUMPRODUCT(($C$273:$C$371=$C$258)*AD$273:AD$371)</f>
        <v>0</v>
      </c>
      <c r="AE258" s="11" cm="1">
        <f t="array" ref="AE258">SUMPRODUCT(($C$273:$C$371=$C$258)*AE$273:AE$371)</f>
        <v>0</v>
      </c>
      <c r="AF258" s="11" cm="1">
        <f t="array" ref="AF258">SUMPRODUCT(($C$273:$C$371=$C$258)*AF$273:AF$371)</f>
        <v>0</v>
      </c>
      <c r="AG258" s="11" cm="1">
        <f t="array" ref="AG258">SUMPRODUCT(($C$273:$C$371=$C$258)*AG$273:AG$371)</f>
        <v>0</v>
      </c>
      <c r="AH258" s="11" cm="1">
        <f t="array" ref="AH258">SUMPRODUCT(($C$273:$C$371=$C$258)*AH$273:AH$371)</f>
        <v>0</v>
      </c>
      <c r="AI258" s="11" cm="1">
        <f t="array" ref="AI258">SUMPRODUCT(($C$273:$C$371=$C$258)*AI$273:AI$371)</f>
        <v>0</v>
      </c>
      <c r="AJ258" s="11" cm="1">
        <f t="array" ref="AJ258">SUMPRODUCT(($C$273:$C$371=$C$258)*AJ$273:AJ$371)</f>
        <v>0</v>
      </c>
      <c r="AK258" s="11" cm="1">
        <f t="array" ref="AK258">SUMPRODUCT(($C$273:$C$371=$C$258)*AK$273:AK$371)</f>
        <v>0</v>
      </c>
      <c r="AL258" s="11" cm="1">
        <f t="array" ref="AL258">SUMPRODUCT(($C$273:$C$371=$C$258)*AL$273:AL$371)</f>
        <v>0</v>
      </c>
      <c r="AM258" s="11" cm="1">
        <f t="array" ref="AM258">SUMPRODUCT(($C$273:$C$371=$C$258)*AM$273:AM$371)</f>
        <v>0</v>
      </c>
      <c r="AN258" s="11" cm="1">
        <f t="array" ref="AN258">SUMPRODUCT(($C$273:$C$371=$C$258)*AN$273:AN$371)</f>
        <v>0</v>
      </c>
      <c r="AO258" s="11" cm="1">
        <f t="array" ref="AO258">SUMPRODUCT(($C$273:$C$371=$C$258)*AO$273:AO$371)</f>
        <v>0</v>
      </c>
      <c r="AP258" s="11" cm="1">
        <f t="array" ref="AP258">SUMPRODUCT(($C$273:$C$371=$C$258)*AP$273:AP$371)</f>
        <v>0</v>
      </c>
    </row>
    <row r="259" spans="1:45" hidden="1" x14ac:dyDescent="0.4">
      <c r="A259" s="13"/>
      <c r="B259" s="10"/>
      <c r="C259" s="10" t="s">
        <v>2</v>
      </c>
      <c r="D259" s="11" cm="1">
        <f t="array" ref="D259">SUMPRODUCT(($C$273:$C$371=$C$259)*D$273:D$371)</f>
        <v>0</v>
      </c>
      <c r="E259" s="11" cm="1">
        <f t="array" ref="E259">SUMPRODUCT(($C$273:$C$371=$C$259)*E$273:E$371)</f>
        <v>0</v>
      </c>
      <c r="F259" s="11" cm="1">
        <f t="array" ref="F259">SUMPRODUCT(($C$273:$C$371=$C$259)*F$273:F$371)</f>
        <v>0</v>
      </c>
      <c r="G259" s="11" cm="1">
        <f t="array" ref="G259">SUMPRODUCT(($C$273:$C$371=$C$259)*G$273:G$371)</f>
        <v>0</v>
      </c>
      <c r="H259" s="11" cm="1">
        <f t="array" ref="H259">SUMPRODUCT(($C$273:$C$371=$C$259)*H$273:H$371)</f>
        <v>0</v>
      </c>
      <c r="I259" s="11" cm="1">
        <f t="array" ref="I259">SUMPRODUCT(($C$273:$C$371=$C$259)*I$273:I$371)</f>
        <v>0</v>
      </c>
      <c r="J259" s="11" cm="1">
        <f t="array" ref="J259">SUMPRODUCT(($C$273:$C$371=$C$259)*J$273:J$371)</f>
        <v>0</v>
      </c>
      <c r="K259" s="11" cm="1">
        <f t="array" ref="K259">SUMPRODUCT(($C$273:$C$371=$C$259)*K$273:K$371)</f>
        <v>0</v>
      </c>
      <c r="L259" s="11" cm="1">
        <f t="array" ref="L259">SUMPRODUCT(($C$273:$C$371=$C$259)*L$273:L$371)</f>
        <v>0</v>
      </c>
      <c r="M259" s="11" cm="1">
        <f t="array" ref="M259">SUMPRODUCT(($C$273:$C$371=$C$259)*M$273:M$371)</f>
        <v>0</v>
      </c>
      <c r="N259" s="11" cm="1">
        <f t="array" ref="N259">SUMPRODUCT(($C$273:$C$371=$C$259)*N$273:N$371)</f>
        <v>0</v>
      </c>
      <c r="O259" s="11" cm="1">
        <f t="array" ref="O259">SUMPRODUCT(($C$273:$C$371=$C$259)*O$273:O$371)</f>
        <v>0</v>
      </c>
      <c r="P259" s="11" cm="1">
        <f t="array" ref="P259">SUMPRODUCT(($C$273:$C$371=$C$259)*P$273:P$371)</f>
        <v>0</v>
      </c>
      <c r="Q259" s="11" cm="1">
        <f t="array" ref="Q259">SUMPRODUCT(($C$273:$C$371=$C$259)*Q$273:Q$371)</f>
        <v>0</v>
      </c>
      <c r="R259" s="11" cm="1">
        <f t="array" ref="R259">SUMPRODUCT(($C$273:$C$371=$C$259)*R$273:R$371)</f>
        <v>0</v>
      </c>
      <c r="S259" s="11" cm="1">
        <f t="array" ref="S259">SUMPRODUCT(($C$273:$C$371=$C$259)*S$273:S$371)</f>
        <v>0</v>
      </c>
      <c r="T259" s="11" cm="1">
        <f t="array" ref="T259">SUMPRODUCT(($C$273:$C$371=$C$259)*T$273:T$371)</f>
        <v>0</v>
      </c>
      <c r="U259" s="11" cm="1">
        <f t="array" ref="U259">SUMPRODUCT(($C$273:$C$371=$C$259)*U$273:U$371)</f>
        <v>0</v>
      </c>
      <c r="V259" s="11" cm="1">
        <f t="array" ref="V259">SUMPRODUCT(($C$273:$C$371=$C$259)*V$273:V$371)</f>
        <v>0</v>
      </c>
      <c r="W259" s="11" cm="1">
        <f t="array" ref="W259">SUMPRODUCT(($C$273:$C$371=$C$259)*W$273:W$371)</f>
        <v>0</v>
      </c>
      <c r="X259" s="11" cm="1">
        <f t="array" ref="X259">SUMPRODUCT(($C$273:$C$371=$C$259)*X$273:X$371)</f>
        <v>0</v>
      </c>
      <c r="Y259" s="11" cm="1">
        <f t="array" ref="Y259">SUMPRODUCT(($C$273:$C$371=$C$259)*Y$273:Y$371)</f>
        <v>0</v>
      </c>
      <c r="Z259" s="11" cm="1">
        <f t="array" ref="Z259">SUMPRODUCT(($C$273:$C$371=$C$259)*Z$273:Z$371)</f>
        <v>0</v>
      </c>
      <c r="AA259" s="11" cm="1">
        <f t="array" ref="AA259">SUMPRODUCT(($C$273:$C$371=$C$259)*AA$273:AA$371)</f>
        <v>0</v>
      </c>
      <c r="AB259" s="11" cm="1">
        <f t="array" ref="AB259">SUMPRODUCT(($C$273:$C$371=$C$259)*AB$273:AB$371)</f>
        <v>0</v>
      </c>
      <c r="AC259" s="11" cm="1">
        <f t="array" ref="AC259">SUMPRODUCT(($C$273:$C$371=$C$259)*AC$273:AC$371)</f>
        <v>0</v>
      </c>
      <c r="AD259" s="11" cm="1">
        <f t="array" ref="AD259">SUMPRODUCT(($C$273:$C$371=$C$259)*AD$273:AD$371)</f>
        <v>0</v>
      </c>
      <c r="AE259" s="11" cm="1">
        <f t="array" ref="AE259">SUMPRODUCT(($C$273:$C$371=$C$259)*AE$273:AE$371)</f>
        <v>0</v>
      </c>
      <c r="AF259" s="11" cm="1">
        <f t="array" ref="AF259">SUMPRODUCT(($C$273:$C$371=$C$259)*AF$273:AF$371)</f>
        <v>0</v>
      </c>
      <c r="AG259" s="11" cm="1">
        <f t="array" ref="AG259">SUMPRODUCT(($C$273:$C$371=$C$259)*AG$273:AG$371)</f>
        <v>0</v>
      </c>
      <c r="AH259" s="11" cm="1">
        <f t="array" ref="AH259">SUMPRODUCT(($C$273:$C$371=$C$259)*AH$273:AH$371)</f>
        <v>0</v>
      </c>
      <c r="AI259" s="11" cm="1">
        <f t="array" ref="AI259">SUMPRODUCT(($C$273:$C$371=$C$259)*AI$273:AI$371)</f>
        <v>0</v>
      </c>
      <c r="AJ259" s="11" cm="1">
        <f t="array" ref="AJ259">SUMPRODUCT(($C$273:$C$371=$C$259)*AJ$273:AJ$371)</f>
        <v>0</v>
      </c>
      <c r="AK259" s="11" cm="1">
        <f t="array" ref="AK259">SUMPRODUCT(($C$273:$C$371=$C$259)*AK$273:AK$371)</f>
        <v>0</v>
      </c>
      <c r="AL259" s="11" cm="1">
        <f t="array" ref="AL259">SUMPRODUCT(($C$273:$C$371=$C$259)*AL$273:AL$371)</f>
        <v>0</v>
      </c>
      <c r="AM259" s="11" cm="1">
        <f t="array" ref="AM259">SUMPRODUCT(($C$273:$C$371=$C$259)*AM$273:AM$371)</f>
        <v>0</v>
      </c>
      <c r="AN259" s="11" cm="1">
        <f t="array" ref="AN259">SUMPRODUCT(($C$273:$C$371=$C$259)*AN$273:AN$371)</f>
        <v>0</v>
      </c>
      <c r="AO259" s="11" cm="1">
        <f t="array" ref="AO259">SUMPRODUCT(($C$273:$C$371=$C$259)*AO$273:AO$371)</f>
        <v>0</v>
      </c>
      <c r="AP259" s="11" cm="1">
        <f t="array" ref="AP259">SUMPRODUCT(($C$273:$C$371=$C$259)*AP$273:AP$371)</f>
        <v>0</v>
      </c>
    </row>
    <row r="260" spans="1:45" hidden="1" x14ac:dyDescent="0.4">
      <c r="A260" s="13"/>
      <c r="B260" s="10"/>
      <c r="C260" s="10" t="s">
        <v>73</v>
      </c>
      <c r="D260" s="11">
        <f>D$371</f>
        <v>0</v>
      </c>
      <c r="E260" s="11">
        <f>E$371</f>
        <v>0</v>
      </c>
      <c r="F260" s="11">
        <f t="shared" ref="F260:AP260" si="182">F$371</f>
        <v>0</v>
      </c>
      <c r="G260" s="11">
        <f t="shared" si="182"/>
        <v>0</v>
      </c>
      <c r="H260" s="11">
        <f t="shared" si="182"/>
        <v>0</v>
      </c>
      <c r="I260" s="11">
        <f t="shared" si="182"/>
        <v>0</v>
      </c>
      <c r="J260" s="11">
        <f t="shared" si="182"/>
        <v>0</v>
      </c>
      <c r="K260" s="11">
        <f t="shared" si="182"/>
        <v>0</v>
      </c>
      <c r="L260" s="11">
        <f t="shared" si="182"/>
        <v>0</v>
      </c>
      <c r="M260" s="11">
        <f t="shared" si="182"/>
        <v>0</v>
      </c>
      <c r="N260" s="11">
        <f t="shared" si="182"/>
        <v>0</v>
      </c>
      <c r="O260" s="11">
        <f t="shared" si="182"/>
        <v>0</v>
      </c>
      <c r="P260" s="11">
        <f t="shared" si="182"/>
        <v>0</v>
      </c>
      <c r="Q260" s="11">
        <f t="shared" si="182"/>
        <v>0</v>
      </c>
      <c r="R260" s="11">
        <f t="shared" si="182"/>
        <v>0</v>
      </c>
      <c r="S260" s="11">
        <f t="shared" si="182"/>
        <v>0</v>
      </c>
      <c r="T260" s="11">
        <f t="shared" si="182"/>
        <v>0</v>
      </c>
      <c r="U260" s="11">
        <f t="shared" si="182"/>
        <v>0</v>
      </c>
      <c r="V260" s="11">
        <f t="shared" si="182"/>
        <v>0</v>
      </c>
      <c r="W260" s="11">
        <f t="shared" si="182"/>
        <v>0</v>
      </c>
      <c r="X260" s="11">
        <f t="shared" si="182"/>
        <v>0</v>
      </c>
      <c r="Y260" s="11">
        <f t="shared" si="182"/>
        <v>0</v>
      </c>
      <c r="Z260" s="11">
        <f t="shared" si="182"/>
        <v>0</v>
      </c>
      <c r="AA260" s="11">
        <f t="shared" si="182"/>
        <v>0</v>
      </c>
      <c r="AB260" s="11">
        <f t="shared" si="182"/>
        <v>0</v>
      </c>
      <c r="AC260" s="11">
        <f t="shared" si="182"/>
        <v>0</v>
      </c>
      <c r="AD260" s="11">
        <f t="shared" si="182"/>
        <v>0</v>
      </c>
      <c r="AE260" s="11">
        <f t="shared" si="182"/>
        <v>0</v>
      </c>
      <c r="AF260" s="11">
        <f t="shared" si="182"/>
        <v>0</v>
      </c>
      <c r="AG260" s="11">
        <f t="shared" si="182"/>
        <v>0</v>
      </c>
      <c r="AH260" s="11">
        <f t="shared" si="182"/>
        <v>0</v>
      </c>
      <c r="AI260" s="11">
        <f t="shared" si="182"/>
        <v>0</v>
      </c>
      <c r="AJ260" s="11">
        <f t="shared" si="182"/>
        <v>0</v>
      </c>
      <c r="AK260" s="11">
        <f t="shared" si="182"/>
        <v>0</v>
      </c>
      <c r="AL260" s="11">
        <f t="shared" si="182"/>
        <v>0</v>
      </c>
      <c r="AM260" s="11">
        <f t="shared" si="182"/>
        <v>0</v>
      </c>
      <c r="AN260" s="11">
        <f t="shared" si="182"/>
        <v>0</v>
      </c>
      <c r="AO260" s="11">
        <f t="shared" si="182"/>
        <v>0</v>
      </c>
      <c r="AP260" s="11">
        <f t="shared" si="182"/>
        <v>0</v>
      </c>
    </row>
    <row r="261" spans="1:45" hidden="1" x14ac:dyDescent="0.4">
      <c r="A261" s="13"/>
      <c r="B261" s="10"/>
      <c r="C261" s="10" t="s">
        <v>84</v>
      </c>
      <c r="D261" s="11">
        <f>Hypotheses!H2</f>
        <v>0</v>
      </c>
      <c r="E261" s="11">
        <f>D261*(1+Hypotheses!$D$4)</f>
        <v>0</v>
      </c>
      <c r="F261" s="11">
        <f>E261*(1+Hypotheses!$D$4)</f>
        <v>0</v>
      </c>
      <c r="G261" s="11">
        <f>F261*(1+Hypotheses!$D$4)</f>
        <v>0</v>
      </c>
      <c r="H261" s="11">
        <f>G261*(1+Hypotheses!$D$4)</f>
        <v>0</v>
      </c>
      <c r="I261" s="11">
        <f>H261*(1+Hypotheses!$D$4)</f>
        <v>0</v>
      </c>
      <c r="J261" s="11">
        <f>I261*(1+Hypotheses!$D$4)</f>
        <v>0</v>
      </c>
      <c r="K261" s="11">
        <f>J261*(1+Hypotheses!$D$4)</f>
        <v>0</v>
      </c>
      <c r="L261" s="11">
        <f>K261*(1+Hypotheses!$D$4)</f>
        <v>0</v>
      </c>
      <c r="M261" s="11">
        <f>L261*(1+Hypotheses!$D$4)</f>
        <v>0</v>
      </c>
      <c r="N261" s="11">
        <f>M261*(1+Hypotheses!$D$4)</f>
        <v>0</v>
      </c>
      <c r="O261" s="11">
        <f>N261*(1+Hypotheses!$D$4)</f>
        <v>0</v>
      </c>
      <c r="P261" s="11">
        <f>O261*(1+Hypotheses!$D$4)</f>
        <v>0</v>
      </c>
      <c r="Q261" s="11">
        <f>P261*(1+Hypotheses!$D$4)</f>
        <v>0</v>
      </c>
      <c r="R261" s="11">
        <f>Q261*(1+Hypotheses!$D$4)</f>
        <v>0</v>
      </c>
      <c r="S261" s="11">
        <f>R261*(1+Hypotheses!$D$4)</f>
        <v>0</v>
      </c>
      <c r="T261" s="11">
        <f>S261*(1+Hypotheses!$D$4)</f>
        <v>0</v>
      </c>
      <c r="U261" s="11">
        <f>T261*(1+Hypotheses!$D$4)</f>
        <v>0</v>
      </c>
      <c r="V261" s="11">
        <f>U261*(1+Hypotheses!$D$4)</f>
        <v>0</v>
      </c>
      <c r="W261" s="11">
        <f>V261*(1+Hypotheses!$D$4)</f>
        <v>0</v>
      </c>
      <c r="X261" s="11">
        <f>W261*(1+Hypotheses!$D$4)</f>
        <v>0</v>
      </c>
      <c r="Y261" s="11">
        <f>X261*(1+Hypotheses!$D$4)</f>
        <v>0</v>
      </c>
      <c r="Z261" s="11">
        <f>Y261*(1+Hypotheses!$D$4)</f>
        <v>0</v>
      </c>
      <c r="AA261" s="11">
        <f>Z261*(1+Hypotheses!$D$4)</f>
        <v>0</v>
      </c>
      <c r="AB261" s="11">
        <f>AA261*(1+Hypotheses!$D$4)</f>
        <v>0</v>
      </c>
      <c r="AC261" s="11">
        <f>AB261*(1+Hypotheses!$D$4)</f>
        <v>0</v>
      </c>
      <c r="AD261" s="11">
        <f>AC261*(1+Hypotheses!$D$4)</f>
        <v>0</v>
      </c>
      <c r="AE261" s="11">
        <f>AD261*(1+Hypotheses!$D$4)</f>
        <v>0</v>
      </c>
      <c r="AF261" s="11">
        <f>AE261*(1+Hypotheses!$D$4)</f>
        <v>0</v>
      </c>
      <c r="AG261" s="11">
        <f>AF261*(1+Hypotheses!$D$4)</f>
        <v>0</v>
      </c>
      <c r="AH261" s="11">
        <f>AG261*(1+Hypotheses!$D$4)</f>
        <v>0</v>
      </c>
      <c r="AI261" s="11">
        <f>AH261*(1+Hypotheses!$D$4)</f>
        <v>0</v>
      </c>
      <c r="AJ261" s="11">
        <f>AI261*(1+Hypotheses!$D$4)</f>
        <v>0</v>
      </c>
      <c r="AK261" s="11">
        <f>AJ261*(1+Hypotheses!$D$4)</f>
        <v>0</v>
      </c>
      <c r="AL261" s="11">
        <f>AK261*(1+Hypotheses!$D$4)</f>
        <v>0</v>
      </c>
      <c r="AM261" s="11">
        <f>AL261*(1+Hypotheses!$D$4)</f>
        <v>0</v>
      </c>
      <c r="AN261" s="11">
        <f>AM261*(1+Hypotheses!$D$4)</f>
        <v>0</v>
      </c>
      <c r="AO261" s="11">
        <f>AN261*(1+Hypotheses!$D$4)</f>
        <v>0</v>
      </c>
      <c r="AP261" s="11">
        <f>AO261*(1+Hypotheses!$D$4)</f>
        <v>0</v>
      </c>
    </row>
    <row r="262" spans="1:45" hidden="1" x14ac:dyDescent="0.4">
      <c r="A262" s="13"/>
      <c r="B262" s="10"/>
      <c r="C262" s="10" t="s">
        <v>74</v>
      </c>
      <c r="D262" s="12" t="str">
        <f t="shared" ref="D262:AP262" si="183">IF(D260+D259+D258&lt;D261,D260+D259+D258-D261,"")</f>
        <v/>
      </c>
      <c r="E262" s="12" t="str">
        <f t="shared" si="183"/>
        <v/>
      </c>
      <c r="F262" s="12" t="str">
        <f t="shared" si="183"/>
        <v/>
      </c>
      <c r="G262" s="12" t="str">
        <f t="shared" si="183"/>
        <v/>
      </c>
      <c r="H262" s="12" t="str">
        <f t="shared" si="183"/>
        <v/>
      </c>
      <c r="I262" s="12" t="str">
        <f t="shared" si="183"/>
        <v/>
      </c>
      <c r="J262" s="12" t="str">
        <f t="shared" si="183"/>
        <v/>
      </c>
      <c r="K262" s="12" t="str">
        <f t="shared" si="183"/>
        <v/>
      </c>
      <c r="L262" s="12" t="str">
        <f t="shared" si="183"/>
        <v/>
      </c>
      <c r="M262" s="12" t="str">
        <f t="shared" si="183"/>
        <v/>
      </c>
      <c r="N262" s="12" t="str">
        <f t="shared" si="183"/>
        <v/>
      </c>
      <c r="O262" s="12" t="str">
        <f t="shared" si="183"/>
        <v/>
      </c>
      <c r="P262" s="12" t="str">
        <f t="shared" si="183"/>
        <v/>
      </c>
      <c r="Q262" s="12" t="str">
        <f t="shared" si="183"/>
        <v/>
      </c>
      <c r="R262" s="12" t="str">
        <f t="shared" si="183"/>
        <v/>
      </c>
      <c r="S262" s="12" t="str">
        <f t="shared" si="183"/>
        <v/>
      </c>
      <c r="T262" s="12" t="str">
        <f t="shared" si="183"/>
        <v/>
      </c>
      <c r="U262" s="12" t="str">
        <f t="shared" si="183"/>
        <v/>
      </c>
      <c r="V262" s="12" t="str">
        <f t="shared" si="183"/>
        <v/>
      </c>
      <c r="W262" s="12" t="str">
        <f t="shared" si="183"/>
        <v/>
      </c>
      <c r="X262" s="12" t="str">
        <f t="shared" si="183"/>
        <v/>
      </c>
      <c r="Y262" s="12" t="str">
        <f t="shared" si="183"/>
        <v/>
      </c>
      <c r="Z262" s="12" t="str">
        <f t="shared" si="183"/>
        <v/>
      </c>
      <c r="AA262" s="12" t="str">
        <f t="shared" si="183"/>
        <v/>
      </c>
      <c r="AB262" s="12" t="str">
        <f t="shared" si="183"/>
        <v/>
      </c>
      <c r="AC262" s="12" t="str">
        <f t="shared" si="183"/>
        <v/>
      </c>
      <c r="AD262" s="12" t="str">
        <f t="shared" si="183"/>
        <v/>
      </c>
      <c r="AE262" s="12" t="str">
        <f t="shared" si="183"/>
        <v/>
      </c>
      <c r="AF262" s="12" t="str">
        <f t="shared" si="183"/>
        <v/>
      </c>
      <c r="AG262" s="12" t="str">
        <f t="shared" si="183"/>
        <v/>
      </c>
      <c r="AH262" s="12" t="str">
        <f t="shared" si="183"/>
        <v/>
      </c>
      <c r="AI262" s="12" t="str">
        <f t="shared" si="183"/>
        <v/>
      </c>
      <c r="AJ262" s="12" t="str">
        <f t="shared" si="183"/>
        <v/>
      </c>
      <c r="AK262" s="12" t="str">
        <f t="shared" si="183"/>
        <v/>
      </c>
      <c r="AL262" s="12" t="str">
        <f t="shared" si="183"/>
        <v/>
      </c>
      <c r="AM262" s="12" t="str">
        <f t="shared" si="183"/>
        <v/>
      </c>
      <c r="AN262" s="12" t="str">
        <f t="shared" si="183"/>
        <v/>
      </c>
      <c r="AO262" s="12" t="str">
        <f t="shared" si="183"/>
        <v/>
      </c>
      <c r="AP262" s="12" t="str">
        <f t="shared" si="183"/>
        <v/>
      </c>
    </row>
    <row r="263" spans="1:45" hidden="1" x14ac:dyDescent="0.4">
      <c r="A263" s="13"/>
      <c r="B263" s="10" t="s">
        <v>6</v>
      </c>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R263" t="s">
        <v>38</v>
      </c>
    </row>
    <row r="264" spans="1:45" hidden="1" x14ac:dyDescent="0.4">
      <c r="A264" s="13"/>
      <c r="B264" s="10"/>
      <c r="C264" s="10" t="s">
        <v>1</v>
      </c>
      <c r="D264" s="11">
        <f>D258</f>
        <v>0</v>
      </c>
      <c r="E264" s="11">
        <f>D264+E258</f>
        <v>0</v>
      </c>
      <c r="F264" s="11">
        <f t="shared" ref="F264:F267" si="184">E264+F258</f>
        <v>0</v>
      </c>
      <c r="G264" s="11">
        <f t="shared" ref="G264:G267" si="185">F264+G258</f>
        <v>0</v>
      </c>
      <c r="H264" s="11">
        <f t="shared" ref="H264:H267" si="186">G264+H258</f>
        <v>0</v>
      </c>
      <c r="I264" s="11">
        <f t="shared" ref="I264:I267" si="187">H264+I258</f>
        <v>0</v>
      </c>
      <c r="J264" s="11">
        <f t="shared" ref="J264:J267" si="188">I264+J258</f>
        <v>0</v>
      </c>
      <c r="K264" s="11">
        <f t="shared" ref="K264:K267" si="189">J264+K258</f>
        <v>0</v>
      </c>
      <c r="L264" s="11">
        <f t="shared" ref="L264:L267" si="190">K264+L258</f>
        <v>0</v>
      </c>
      <c r="M264" s="11">
        <f t="shared" ref="M264:M267" si="191">L264+M258</f>
        <v>0</v>
      </c>
      <c r="N264" s="11">
        <f t="shared" ref="N264:N267" si="192">M264+N258</f>
        <v>0</v>
      </c>
      <c r="O264" s="11">
        <f t="shared" ref="O264:O267" si="193">N264+O258</f>
        <v>0</v>
      </c>
      <c r="P264" s="11">
        <f t="shared" ref="P264:P267" si="194">O264+P258</f>
        <v>0</v>
      </c>
      <c r="Q264" s="11">
        <f t="shared" ref="Q264:Q267" si="195">P264+Q258</f>
        <v>0</v>
      </c>
      <c r="R264" s="11">
        <f t="shared" ref="R264:R267" si="196">Q264+R258</f>
        <v>0</v>
      </c>
      <c r="S264" s="11">
        <f t="shared" ref="S264:S267" si="197">R264+S258</f>
        <v>0</v>
      </c>
      <c r="T264" s="11">
        <f t="shared" ref="T264:T267" si="198">S264+T258</f>
        <v>0</v>
      </c>
      <c r="U264" s="11">
        <f t="shared" ref="U264:U267" si="199">T264+U258</f>
        <v>0</v>
      </c>
      <c r="V264" s="11">
        <f t="shared" ref="V264:V267" si="200">U264+V258</f>
        <v>0</v>
      </c>
      <c r="W264" s="11">
        <f t="shared" ref="W264:W267" si="201">V264+W258</f>
        <v>0</v>
      </c>
      <c r="X264" s="11">
        <f t="shared" ref="X264:X267" si="202">W264+X258</f>
        <v>0</v>
      </c>
      <c r="Y264" s="11">
        <f t="shared" ref="Y264:Y267" si="203">X264+Y258</f>
        <v>0</v>
      </c>
      <c r="Z264" s="11">
        <f t="shared" ref="Z264:Z267" si="204">Y264+Z258</f>
        <v>0</v>
      </c>
      <c r="AA264" s="11">
        <f t="shared" ref="AA264:AA267" si="205">Z264+AA258</f>
        <v>0</v>
      </c>
      <c r="AB264" s="11">
        <f t="shared" ref="AB264:AB267" si="206">AA264+AB258</f>
        <v>0</v>
      </c>
      <c r="AC264" s="11">
        <f t="shared" ref="AC264:AC267" si="207">AB264+AC258</f>
        <v>0</v>
      </c>
      <c r="AD264" s="11">
        <f t="shared" ref="AD264:AD267" si="208">AC264+AD258</f>
        <v>0</v>
      </c>
      <c r="AE264" s="11">
        <f t="shared" ref="AE264:AE267" si="209">AD264+AE258</f>
        <v>0</v>
      </c>
      <c r="AF264" s="11">
        <f t="shared" ref="AF264:AF267" si="210">AE264+AF258</f>
        <v>0</v>
      </c>
      <c r="AG264" s="11">
        <f t="shared" ref="AG264:AG267" si="211">AF264+AG258</f>
        <v>0</v>
      </c>
      <c r="AH264" s="11">
        <f t="shared" ref="AH264:AH267" si="212">AG264+AH258</f>
        <v>0</v>
      </c>
      <c r="AI264" s="11">
        <f t="shared" ref="AI264:AI267" si="213">AH264+AI258</f>
        <v>0</v>
      </c>
      <c r="AJ264" s="11">
        <f t="shared" ref="AJ264:AJ267" si="214">AI264+AJ258</f>
        <v>0</v>
      </c>
      <c r="AK264" s="11">
        <f t="shared" ref="AK264:AK267" si="215">AJ264+AK258</f>
        <v>0</v>
      </c>
      <c r="AL264" s="11">
        <f t="shared" ref="AL264:AL267" si="216">AK264+AL258</f>
        <v>0</v>
      </c>
      <c r="AM264" s="11">
        <f t="shared" ref="AM264:AM267" si="217">AL264+AM258</f>
        <v>0</v>
      </c>
      <c r="AN264" s="11">
        <f t="shared" ref="AN264:AN267" si="218">AM264+AN258</f>
        <v>0</v>
      </c>
      <c r="AO264" s="11">
        <f t="shared" ref="AO264:AO267" si="219">AN264+AO258</f>
        <v>0</v>
      </c>
      <c r="AP264" s="11">
        <f t="shared" ref="AP264:AP267" si="220">AO264+AP258</f>
        <v>0</v>
      </c>
      <c r="AR264" s="16">
        <f>AP264-AP248</f>
        <v>0</v>
      </c>
    </row>
    <row r="265" spans="1:45" hidden="1" x14ac:dyDescent="0.4">
      <c r="A265" s="13"/>
      <c r="B265" s="10"/>
      <c r="C265" s="10" t="s">
        <v>2</v>
      </c>
      <c r="D265" s="11">
        <f>D259</f>
        <v>0</v>
      </c>
      <c r="E265" s="11">
        <f>D265+E259</f>
        <v>0</v>
      </c>
      <c r="F265" s="11">
        <f t="shared" si="184"/>
        <v>0</v>
      </c>
      <c r="G265" s="11">
        <f t="shared" si="185"/>
        <v>0</v>
      </c>
      <c r="H265" s="11">
        <f t="shared" si="186"/>
        <v>0</v>
      </c>
      <c r="I265" s="11">
        <f t="shared" si="187"/>
        <v>0</v>
      </c>
      <c r="J265" s="11">
        <f t="shared" si="188"/>
        <v>0</v>
      </c>
      <c r="K265" s="11">
        <f t="shared" si="189"/>
        <v>0</v>
      </c>
      <c r="L265" s="11">
        <f t="shared" si="190"/>
        <v>0</v>
      </c>
      <c r="M265" s="11">
        <f t="shared" si="191"/>
        <v>0</v>
      </c>
      <c r="N265" s="11">
        <f t="shared" si="192"/>
        <v>0</v>
      </c>
      <c r="O265" s="11">
        <f t="shared" si="193"/>
        <v>0</v>
      </c>
      <c r="P265" s="11">
        <f t="shared" si="194"/>
        <v>0</v>
      </c>
      <c r="Q265" s="11">
        <f t="shared" si="195"/>
        <v>0</v>
      </c>
      <c r="R265" s="11">
        <f t="shared" si="196"/>
        <v>0</v>
      </c>
      <c r="S265" s="11">
        <f t="shared" si="197"/>
        <v>0</v>
      </c>
      <c r="T265" s="11">
        <f t="shared" si="198"/>
        <v>0</v>
      </c>
      <c r="U265" s="11">
        <f t="shared" si="199"/>
        <v>0</v>
      </c>
      <c r="V265" s="11">
        <f t="shared" si="200"/>
        <v>0</v>
      </c>
      <c r="W265" s="11">
        <f t="shared" si="201"/>
        <v>0</v>
      </c>
      <c r="X265" s="11">
        <f t="shared" si="202"/>
        <v>0</v>
      </c>
      <c r="Y265" s="11">
        <f t="shared" si="203"/>
        <v>0</v>
      </c>
      <c r="Z265" s="11">
        <f t="shared" si="204"/>
        <v>0</v>
      </c>
      <c r="AA265" s="11">
        <f t="shared" si="205"/>
        <v>0</v>
      </c>
      <c r="AB265" s="11">
        <f t="shared" si="206"/>
        <v>0</v>
      </c>
      <c r="AC265" s="11">
        <f t="shared" si="207"/>
        <v>0</v>
      </c>
      <c r="AD265" s="11">
        <f t="shared" si="208"/>
        <v>0</v>
      </c>
      <c r="AE265" s="11">
        <f t="shared" si="209"/>
        <v>0</v>
      </c>
      <c r="AF265" s="11">
        <f t="shared" si="210"/>
        <v>0</v>
      </c>
      <c r="AG265" s="11">
        <f t="shared" si="211"/>
        <v>0</v>
      </c>
      <c r="AH265" s="11">
        <f t="shared" si="212"/>
        <v>0</v>
      </c>
      <c r="AI265" s="11">
        <f t="shared" si="213"/>
        <v>0</v>
      </c>
      <c r="AJ265" s="11">
        <f t="shared" si="214"/>
        <v>0</v>
      </c>
      <c r="AK265" s="11">
        <f t="shared" si="215"/>
        <v>0</v>
      </c>
      <c r="AL265" s="11">
        <f t="shared" si="216"/>
        <v>0</v>
      </c>
      <c r="AM265" s="11">
        <f t="shared" si="217"/>
        <v>0</v>
      </c>
      <c r="AN265" s="11">
        <f t="shared" si="218"/>
        <v>0</v>
      </c>
      <c r="AO265" s="11">
        <f t="shared" si="219"/>
        <v>0</v>
      </c>
      <c r="AP265" s="11">
        <f t="shared" si="220"/>
        <v>0</v>
      </c>
      <c r="AR265" s="16">
        <f t="shared" ref="AR265:AR266" si="221">AP265-AP249</f>
        <v>0</v>
      </c>
    </row>
    <row r="266" spans="1:45" hidden="1" x14ac:dyDescent="0.4">
      <c r="A266" s="13"/>
      <c r="B266" s="10"/>
      <c r="C266" s="10" t="s">
        <v>72</v>
      </c>
      <c r="D266" s="11">
        <f>D260</f>
        <v>0</v>
      </c>
      <c r="E266" s="11">
        <f>D266+E260</f>
        <v>0</v>
      </c>
      <c r="F266" s="11">
        <f t="shared" si="184"/>
        <v>0</v>
      </c>
      <c r="G266" s="11">
        <f t="shared" si="185"/>
        <v>0</v>
      </c>
      <c r="H266" s="11">
        <f t="shared" si="186"/>
        <v>0</v>
      </c>
      <c r="I266" s="11">
        <f t="shared" si="187"/>
        <v>0</v>
      </c>
      <c r="J266" s="11">
        <f t="shared" si="188"/>
        <v>0</v>
      </c>
      <c r="K266" s="11">
        <f t="shared" si="189"/>
        <v>0</v>
      </c>
      <c r="L266" s="11">
        <f t="shared" si="190"/>
        <v>0</v>
      </c>
      <c r="M266" s="11">
        <f t="shared" si="191"/>
        <v>0</v>
      </c>
      <c r="N266" s="11">
        <f t="shared" si="192"/>
        <v>0</v>
      </c>
      <c r="O266" s="11">
        <f t="shared" si="193"/>
        <v>0</v>
      </c>
      <c r="P266" s="11">
        <f t="shared" si="194"/>
        <v>0</v>
      </c>
      <c r="Q266" s="11">
        <f t="shared" si="195"/>
        <v>0</v>
      </c>
      <c r="R266" s="11">
        <f t="shared" si="196"/>
        <v>0</v>
      </c>
      <c r="S266" s="11">
        <f t="shared" si="197"/>
        <v>0</v>
      </c>
      <c r="T266" s="11">
        <f t="shared" si="198"/>
        <v>0</v>
      </c>
      <c r="U266" s="11">
        <f t="shared" si="199"/>
        <v>0</v>
      </c>
      <c r="V266" s="11">
        <f t="shared" si="200"/>
        <v>0</v>
      </c>
      <c r="W266" s="11">
        <f t="shared" si="201"/>
        <v>0</v>
      </c>
      <c r="X266" s="11">
        <f t="shared" si="202"/>
        <v>0</v>
      </c>
      <c r="Y266" s="11">
        <f t="shared" si="203"/>
        <v>0</v>
      </c>
      <c r="Z266" s="11">
        <f t="shared" si="204"/>
        <v>0</v>
      </c>
      <c r="AA266" s="11">
        <f t="shared" si="205"/>
        <v>0</v>
      </c>
      <c r="AB266" s="11">
        <f t="shared" si="206"/>
        <v>0</v>
      </c>
      <c r="AC266" s="11">
        <f t="shared" si="207"/>
        <v>0</v>
      </c>
      <c r="AD266" s="11">
        <f t="shared" si="208"/>
        <v>0</v>
      </c>
      <c r="AE266" s="11">
        <f t="shared" si="209"/>
        <v>0</v>
      </c>
      <c r="AF266" s="11">
        <f t="shared" si="210"/>
        <v>0</v>
      </c>
      <c r="AG266" s="11">
        <f t="shared" si="211"/>
        <v>0</v>
      </c>
      <c r="AH266" s="11">
        <f t="shared" si="212"/>
        <v>0</v>
      </c>
      <c r="AI266" s="11">
        <f t="shared" si="213"/>
        <v>0</v>
      </c>
      <c r="AJ266" s="11">
        <f t="shared" si="214"/>
        <v>0</v>
      </c>
      <c r="AK266" s="11">
        <f t="shared" si="215"/>
        <v>0</v>
      </c>
      <c r="AL266" s="11">
        <f t="shared" si="216"/>
        <v>0</v>
      </c>
      <c r="AM266" s="11">
        <f t="shared" si="217"/>
        <v>0</v>
      </c>
      <c r="AN266" s="11">
        <f t="shared" si="218"/>
        <v>0</v>
      </c>
      <c r="AO266" s="11">
        <f t="shared" si="219"/>
        <v>0</v>
      </c>
      <c r="AP266" s="11">
        <f t="shared" si="220"/>
        <v>0</v>
      </c>
      <c r="AR266" s="16">
        <f t="shared" si="221"/>
        <v>0</v>
      </c>
    </row>
    <row r="267" spans="1:45" hidden="1" x14ac:dyDescent="0.4">
      <c r="A267" s="13"/>
      <c r="B267" s="10"/>
      <c r="C267" s="10" t="s">
        <v>84</v>
      </c>
      <c r="D267" s="11">
        <f>H2</f>
        <v>0</v>
      </c>
      <c r="E267" s="11">
        <f>D267+E261</f>
        <v>0</v>
      </c>
      <c r="F267" s="11">
        <f t="shared" si="184"/>
        <v>0</v>
      </c>
      <c r="G267" s="11">
        <f t="shared" si="185"/>
        <v>0</v>
      </c>
      <c r="H267" s="11">
        <f t="shared" si="186"/>
        <v>0</v>
      </c>
      <c r="I267" s="11">
        <f t="shared" si="187"/>
        <v>0</v>
      </c>
      <c r="J267" s="11">
        <f t="shared" si="188"/>
        <v>0</v>
      </c>
      <c r="K267" s="11">
        <f t="shared" si="189"/>
        <v>0</v>
      </c>
      <c r="L267" s="11">
        <f t="shared" si="190"/>
        <v>0</v>
      </c>
      <c r="M267" s="11">
        <f t="shared" si="191"/>
        <v>0</v>
      </c>
      <c r="N267" s="11">
        <f t="shared" si="192"/>
        <v>0</v>
      </c>
      <c r="O267" s="11">
        <f t="shared" si="193"/>
        <v>0</v>
      </c>
      <c r="P267" s="11">
        <f t="shared" si="194"/>
        <v>0</v>
      </c>
      <c r="Q267" s="11">
        <f t="shared" si="195"/>
        <v>0</v>
      </c>
      <c r="R267" s="11">
        <f t="shared" si="196"/>
        <v>0</v>
      </c>
      <c r="S267" s="11">
        <f t="shared" si="197"/>
        <v>0</v>
      </c>
      <c r="T267" s="11">
        <f t="shared" si="198"/>
        <v>0</v>
      </c>
      <c r="U267" s="11">
        <f t="shared" si="199"/>
        <v>0</v>
      </c>
      <c r="V267" s="11">
        <f t="shared" si="200"/>
        <v>0</v>
      </c>
      <c r="W267" s="11">
        <f t="shared" si="201"/>
        <v>0</v>
      </c>
      <c r="X267" s="11">
        <f t="shared" si="202"/>
        <v>0</v>
      </c>
      <c r="Y267" s="11">
        <f t="shared" si="203"/>
        <v>0</v>
      </c>
      <c r="Z267" s="11">
        <f t="shared" si="204"/>
        <v>0</v>
      </c>
      <c r="AA267" s="11">
        <f t="shared" si="205"/>
        <v>0</v>
      </c>
      <c r="AB267" s="11">
        <f t="shared" si="206"/>
        <v>0</v>
      </c>
      <c r="AC267" s="11">
        <f t="shared" si="207"/>
        <v>0</v>
      </c>
      <c r="AD267" s="11">
        <f t="shared" si="208"/>
        <v>0</v>
      </c>
      <c r="AE267" s="11">
        <f t="shared" si="209"/>
        <v>0</v>
      </c>
      <c r="AF267" s="11">
        <f t="shared" si="210"/>
        <v>0</v>
      </c>
      <c r="AG267" s="11">
        <f t="shared" si="211"/>
        <v>0</v>
      </c>
      <c r="AH267" s="11">
        <f t="shared" si="212"/>
        <v>0</v>
      </c>
      <c r="AI267" s="11">
        <f t="shared" si="213"/>
        <v>0</v>
      </c>
      <c r="AJ267" s="11">
        <f t="shared" si="214"/>
        <v>0</v>
      </c>
      <c r="AK267" s="11">
        <f t="shared" si="215"/>
        <v>0</v>
      </c>
      <c r="AL267" s="11">
        <f t="shared" si="216"/>
        <v>0</v>
      </c>
      <c r="AM267" s="11">
        <f t="shared" si="217"/>
        <v>0</v>
      </c>
      <c r="AN267" s="11">
        <f t="shared" si="218"/>
        <v>0</v>
      </c>
      <c r="AO267" s="11">
        <f t="shared" si="219"/>
        <v>0</v>
      </c>
      <c r="AP267" s="11">
        <f t="shared" si="220"/>
        <v>0</v>
      </c>
      <c r="AR267" s="16">
        <f>SUM(AR264:AR266)</f>
        <v>0</v>
      </c>
    </row>
    <row r="268" spans="1:45" hidden="1" x14ac:dyDescent="0.4">
      <c r="A268" s="13"/>
      <c r="B268" s="10"/>
      <c r="C268" s="10" t="s">
        <v>74</v>
      </c>
      <c r="D268" s="12"/>
      <c r="E268" s="12" t="str">
        <f>IF(E266+E265+E264&lt;E267,E266+E265+E264-E267,"")</f>
        <v/>
      </c>
      <c r="F268" s="12" t="str">
        <f t="shared" ref="F268:AP268" si="222">IF(F266+F265+F264&lt;F267,F266+F265+F264-F267,"")</f>
        <v/>
      </c>
      <c r="G268" s="12" t="str">
        <f t="shared" si="222"/>
        <v/>
      </c>
      <c r="H268" s="12" t="str">
        <f t="shared" si="222"/>
        <v/>
      </c>
      <c r="I268" s="12" t="str">
        <f t="shared" si="222"/>
        <v/>
      </c>
      <c r="J268" s="12" t="str">
        <f t="shared" si="222"/>
        <v/>
      </c>
      <c r="K268" s="12" t="str">
        <f t="shared" si="222"/>
        <v/>
      </c>
      <c r="L268" s="12" t="str">
        <f t="shared" si="222"/>
        <v/>
      </c>
      <c r="M268" s="12" t="str">
        <f t="shared" si="222"/>
        <v/>
      </c>
      <c r="N268" s="12" t="str">
        <f t="shared" si="222"/>
        <v/>
      </c>
      <c r="O268" s="12" t="str">
        <f t="shared" si="222"/>
        <v/>
      </c>
      <c r="P268" s="12" t="str">
        <f t="shared" si="222"/>
        <v/>
      </c>
      <c r="Q268" s="12" t="str">
        <f t="shared" si="222"/>
        <v/>
      </c>
      <c r="R268" s="12" t="str">
        <f t="shared" si="222"/>
        <v/>
      </c>
      <c r="S268" s="12" t="str">
        <f t="shared" si="222"/>
        <v/>
      </c>
      <c r="T268" s="12" t="str">
        <f t="shared" si="222"/>
        <v/>
      </c>
      <c r="U268" s="12" t="str">
        <f t="shared" si="222"/>
        <v/>
      </c>
      <c r="V268" s="12" t="str">
        <f t="shared" si="222"/>
        <v/>
      </c>
      <c r="W268" s="12" t="str">
        <f t="shared" si="222"/>
        <v/>
      </c>
      <c r="X268" s="12" t="str">
        <f t="shared" si="222"/>
        <v/>
      </c>
      <c r="Y268" s="12" t="str">
        <f t="shared" si="222"/>
        <v/>
      </c>
      <c r="Z268" s="12" t="str">
        <f t="shared" si="222"/>
        <v/>
      </c>
      <c r="AA268" s="12" t="str">
        <f t="shared" si="222"/>
        <v/>
      </c>
      <c r="AB268" s="12" t="str">
        <f t="shared" si="222"/>
        <v/>
      </c>
      <c r="AC268" s="12" t="str">
        <f t="shared" si="222"/>
        <v/>
      </c>
      <c r="AD268" s="12" t="str">
        <f t="shared" si="222"/>
        <v/>
      </c>
      <c r="AE268" s="12" t="str">
        <f t="shared" si="222"/>
        <v/>
      </c>
      <c r="AF268" s="12" t="str">
        <f t="shared" si="222"/>
        <v/>
      </c>
      <c r="AG268" s="12" t="str">
        <f t="shared" si="222"/>
        <v/>
      </c>
      <c r="AH268" s="12" t="str">
        <f t="shared" si="222"/>
        <v/>
      </c>
      <c r="AI268" s="12" t="str">
        <f t="shared" si="222"/>
        <v/>
      </c>
      <c r="AJ268" s="12" t="str">
        <f t="shared" si="222"/>
        <v/>
      </c>
      <c r="AK268" s="12" t="str">
        <f t="shared" si="222"/>
        <v/>
      </c>
      <c r="AL268" s="12" t="str">
        <f t="shared" si="222"/>
        <v/>
      </c>
      <c r="AM268" s="12" t="str">
        <f t="shared" si="222"/>
        <v/>
      </c>
      <c r="AN268" s="12" t="str">
        <f t="shared" si="222"/>
        <v/>
      </c>
      <c r="AO268" s="12" t="str">
        <f t="shared" si="222"/>
        <v/>
      </c>
      <c r="AP268" s="12" t="str">
        <f t="shared" si="222"/>
        <v/>
      </c>
      <c r="AR268" s="6"/>
    </row>
    <row r="269" spans="1:45" hidden="1" x14ac:dyDescent="0.4">
      <c r="A269" s="9"/>
      <c r="AR269" t="s">
        <v>39</v>
      </c>
    </row>
    <row r="270" spans="1:45" hidden="1" x14ac:dyDescent="0.4">
      <c r="A270" s="9"/>
      <c r="D270" s="6"/>
      <c r="E270" s="6">
        <f>E258+E259</f>
        <v>0</v>
      </c>
      <c r="F270" s="6">
        <f t="shared" ref="F270:AP270" si="223">F258+F259</f>
        <v>0</v>
      </c>
      <c r="G270" s="6">
        <f t="shared" si="223"/>
        <v>0</v>
      </c>
      <c r="H270" s="6">
        <f t="shared" si="223"/>
        <v>0</v>
      </c>
      <c r="I270" s="6">
        <f t="shared" si="223"/>
        <v>0</v>
      </c>
      <c r="J270" s="6">
        <f t="shared" si="223"/>
        <v>0</v>
      </c>
      <c r="K270" s="6">
        <f t="shared" si="223"/>
        <v>0</v>
      </c>
      <c r="L270" s="6">
        <f t="shared" si="223"/>
        <v>0</v>
      </c>
      <c r="M270" s="6">
        <f t="shared" si="223"/>
        <v>0</v>
      </c>
      <c r="N270" s="6">
        <f t="shared" si="223"/>
        <v>0</v>
      </c>
      <c r="O270" s="6">
        <f t="shared" si="223"/>
        <v>0</v>
      </c>
      <c r="P270" s="6">
        <f t="shared" si="223"/>
        <v>0</v>
      </c>
      <c r="Q270" s="6">
        <f t="shared" si="223"/>
        <v>0</v>
      </c>
      <c r="R270" s="6">
        <f t="shared" si="223"/>
        <v>0</v>
      </c>
      <c r="S270" s="6">
        <f t="shared" si="223"/>
        <v>0</v>
      </c>
      <c r="T270" s="6">
        <f t="shared" si="223"/>
        <v>0</v>
      </c>
      <c r="U270" s="6">
        <f t="shared" si="223"/>
        <v>0</v>
      </c>
      <c r="V270" s="6">
        <f t="shared" si="223"/>
        <v>0</v>
      </c>
      <c r="W270" s="6">
        <f t="shared" si="223"/>
        <v>0</v>
      </c>
      <c r="X270" s="6">
        <f t="shared" si="223"/>
        <v>0</v>
      </c>
      <c r="Y270" s="6">
        <f t="shared" si="223"/>
        <v>0</v>
      </c>
      <c r="Z270" s="6">
        <f t="shared" si="223"/>
        <v>0</v>
      </c>
      <c r="AA270" s="6">
        <f t="shared" si="223"/>
        <v>0</v>
      </c>
      <c r="AB270" s="6">
        <f t="shared" si="223"/>
        <v>0</v>
      </c>
      <c r="AC270" s="6">
        <f t="shared" si="223"/>
        <v>0</v>
      </c>
      <c r="AD270" s="6">
        <f t="shared" si="223"/>
        <v>0</v>
      </c>
      <c r="AE270" s="6">
        <f t="shared" si="223"/>
        <v>0</v>
      </c>
      <c r="AF270" s="6">
        <f t="shared" si="223"/>
        <v>0</v>
      </c>
      <c r="AG270" s="6">
        <f t="shared" si="223"/>
        <v>0</v>
      </c>
      <c r="AH270" s="6">
        <f t="shared" si="223"/>
        <v>0</v>
      </c>
      <c r="AI270" s="6">
        <f t="shared" si="223"/>
        <v>0</v>
      </c>
      <c r="AJ270" s="6">
        <f t="shared" si="223"/>
        <v>0</v>
      </c>
      <c r="AK270" s="6">
        <f t="shared" si="223"/>
        <v>0</v>
      </c>
      <c r="AL270" s="6">
        <f t="shared" si="223"/>
        <v>0</v>
      </c>
      <c r="AM270" s="6">
        <f t="shared" si="223"/>
        <v>0</v>
      </c>
      <c r="AN270" s="6">
        <f t="shared" si="223"/>
        <v>0</v>
      </c>
      <c r="AO270" s="6">
        <f t="shared" si="223"/>
        <v>0</v>
      </c>
      <c r="AP270" s="6">
        <f t="shared" si="223"/>
        <v>0</v>
      </c>
      <c r="AR270" s="6">
        <f>AVERAGE(D270:AP270)</f>
        <v>0</v>
      </c>
      <c r="AS270" s="6"/>
    </row>
    <row r="271" spans="1:45" hidden="1" x14ac:dyDescent="0.4">
      <c r="A271" s="9"/>
    </row>
    <row r="272" spans="1:45" hidden="1" x14ac:dyDescent="0.4">
      <c r="A272" t="s">
        <v>37</v>
      </c>
      <c r="D272">
        <v>1</v>
      </c>
      <c r="E272">
        <v>2</v>
      </c>
      <c r="F272">
        <v>3</v>
      </c>
      <c r="G272">
        <v>4</v>
      </c>
      <c r="H272">
        <v>5</v>
      </c>
      <c r="I272">
        <v>6</v>
      </c>
      <c r="J272">
        <v>7</v>
      </c>
      <c r="K272">
        <v>8</v>
      </c>
      <c r="L272">
        <v>9</v>
      </c>
      <c r="M272">
        <v>10</v>
      </c>
      <c r="N272">
        <v>11</v>
      </c>
      <c r="O272">
        <v>12</v>
      </c>
      <c r="P272">
        <v>13</v>
      </c>
      <c r="Q272">
        <v>14</v>
      </c>
      <c r="R272">
        <v>15</v>
      </c>
      <c r="S272">
        <v>16</v>
      </c>
      <c r="T272">
        <v>17</v>
      </c>
      <c r="U272">
        <v>18</v>
      </c>
      <c r="V272">
        <v>19</v>
      </c>
      <c r="W272">
        <v>20</v>
      </c>
    </row>
    <row r="273" spans="2:26" hidden="1" x14ac:dyDescent="0.4">
      <c r="B273" t="s">
        <v>7</v>
      </c>
      <c r="C273" t="s">
        <v>1</v>
      </c>
      <c r="D273" s="6">
        <f>IF($D$7&gt;=D272,-PPMT(Hypotheses!$D$21,D272,Hypotheses!$D$7,Hypotheses!$D$87),0)</f>
        <v>0</v>
      </c>
      <c r="E273" s="6">
        <f>IF($D$7&gt;=E272,-PPMT(Hypotheses!$D$21,E272,Hypotheses!$D$7,Hypotheses!$D$87),0)</f>
        <v>0</v>
      </c>
      <c r="F273" s="6">
        <f>IF($D$7&gt;=F272,-PPMT(Hypotheses!$D$21,F272,Hypotheses!$D$7,Hypotheses!$D$87),0)</f>
        <v>0</v>
      </c>
      <c r="G273" s="6">
        <f>IF($D$7&gt;=G272,-PPMT(Hypotheses!$D$21,G272,Hypotheses!$D$7,Hypotheses!$D$87),0)</f>
        <v>0</v>
      </c>
      <c r="H273" s="6">
        <f>IF($D$7&gt;=H272,-PPMT(Hypotheses!$D$21,H272,Hypotheses!$D$7,Hypotheses!$D$87),0)</f>
        <v>0</v>
      </c>
      <c r="I273" s="6">
        <f>IF($D$7&gt;=I272,-PPMT(Hypotheses!$D$21,I272,Hypotheses!$D$7,Hypotheses!$D$87),0)</f>
        <v>0</v>
      </c>
      <c r="J273" s="6">
        <f>IF($D$7&gt;=J272,-PPMT(Hypotheses!$D$21,J272,Hypotheses!$D$7,Hypotheses!$D$87),0)</f>
        <v>0</v>
      </c>
      <c r="K273" s="6">
        <f>IF($D$7&gt;=K272,-PPMT(Hypotheses!$D$21,K272,Hypotheses!$D$7,Hypotheses!$D$87),0)</f>
        <v>0</v>
      </c>
      <c r="L273" s="6">
        <f>IF($D$7&gt;=L272,-PPMT(Hypotheses!$D$21,L272,Hypotheses!$D$7,Hypotheses!$D$87),0)</f>
        <v>0</v>
      </c>
      <c r="M273" s="6">
        <f>IF($D$7&gt;=M272,-PPMT(Hypotheses!$D$21,M272,Hypotheses!$D$7,Hypotheses!$D$87),0)</f>
        <v>0</v>
      </c>
      <c r="N273" s="6">
        <f>IF($D$7&gt;=N272,-PPMT(Hypotheses!$D$21,N272,Hypotheses!$D$7,Hypotheses!$D$87),0)</f>
        <v>0</v>
      </c>
      <c r="O273" s="6">
        <f>IF($D$7&gt;=O272,-PPMT(Hypotheses!$D$21,O272,Hypotheses!$D$7,Hypotheses!$D$87),0)</f>
        <v>0</v>
      </c>
      <c r="P273" s="6">
        <f>IF($D$7&gt;=P272,-PPMT(Hypotheses!$D$21,P272,Hypotheses!$D$7,Hypotheses!$D$87),0)</f>
        <v>0</v>
      </c>
      <c r="Q273" s="6">
        <f>IF($D$7&gt;=Q272,-PPMT(Hypotheses!$D$21,Q272,Hypotheses!$D$7,Hypotheses!$D$87),0)</f>
        <v>0</v>
      </c>
      <c r="R273" s="6">
        <f>IF($D$7&gt;=R272,-PPMT(Hypotheses!$D$21,R272,Hypotheses!$D$7,Hypotheses!$D$87),0)</f>
        <v>0</v>
      </c>
      <c r="S273" s="6">
        <f>IF($D$7&gt;=S272,-PPMT(Hypotheses!$D$21,S272,Hypotheses!$D$7,Hypotheses!$D$87),0)</f>
        <v>0</v>
      </c>
      <c r="T273" s="6">
        <f>IF($D$7&gt;=T272,-PPMT(Hypotheses!$D$21,T272,Hypotheses!$D$7,Hypotheses!$D$87),0)</f>
        <v>0</v>
      </c>
      <c r="U273" s="6">
        <f>IF($D$7&gt;=U272,-PPMT(Hypotheses!$D$21,U272,Hypotheses!$D$7,Hypotheses!$D$87),0)</f>
        <v>0</v>
      </c>
      <c r="V273" s="6">
        <f>IF($D$7&gt;=V272,-PPMT(Hypotheses!$D$21,V272,Hypotheses!$D$7,Hypotheses!$D$87),0)</f>
        <v>0</v>
      </c>
      <c r="W273" s="6">
        <f>IF($D$7&gt;=W272,-PPMT(Hypotheses!$D$21,W272,Hypotheses!$D$7,Hypotheses!$D$87),0)</f>
        <v>0</v>
      </c>
    </row>
    <row r="274" spans="2:26" hidden="1" x14ac:dyDescent="0.4">
      <c r="B274" t="s">
        <v>7</v>
      </c>
      <c r="C274" t="s">
        <v>2</v>
      </c>
      <c r="D274" s="6">
        <f>IF($D$7&gt;=D272,-IPMT(Hypotheses!$D$21,D272,Hypotheses!$D$7,Hypotheses!$D$66),0)</f>
        <v>0</v>
      </c>
      <c r="E274" s="6">
        <f>IF($D$7&gt;=E272,-IPMT(Hypotheses!$D$21,E272,Hypotheses!$D$7,Hypotheses!$D$66),0)</f>
        <v>0</v>
      </c>
      <c r="F274" s="6">
        <f>IF($D$7&gt;=F272,-IPMT(Hypotheses!$D$21,F272,Hypotheses!$D$7,Hypotheses!$D$66),0)</f>
        <v>0</v>
      </c>
      <c r="G274" s="6">
        <f>IF($D$7&gt;=G272,-IPMT(Hypotheses!$D$21,G272,Hypotheses!$D$7,Hypotheses!$D$66),0)</f>
        <v>0</v>
      </c>
      <c r="H274" s="6">
        <f>IF($D$7&gt;=H272,-IPMT(Hypotheses!$D$21,H272,Hypotheses!$D$7,Hypotheses!$D$66),0)</f>
        <v>0</v>
      </c>
      <c r="I274" s="6">
        <f>IF($D$7&gt;=I272,-IPMT(Hypotheses!$D$21,I272,Hypotheses!$D$7,Hypotheses!$D$66),0)</f>
        <v>0</v>
      </c>
      <c r="J274" s="6">
        <f>IF($D$7&gt;=J272,-IPMT(Hypotheses!$D$21,J272,Hypotheses!$D$7,Hypotheses!$D$66),0)</f>
        <v>0</v>
      </c>
      <c r="K274" s="6">
        <f>IF($D$7&gt;=K272,-IPMT(Hypotheses!$D$21,K272,Hypotheses!$D$7,Hypotheses!$D$66),0)</f>
        <v>0</v>
      </c>
      <c r="L274" s="6">
        <f>IF($D$7&gt;=L272,-IPMT(Hypotheses!$D$21,L272,Hypotheses!$D$7,Hypotheses!$D$66),0)</f>
        <v>0</v>
      </c>
      <c r="M274" s="6">
        <f>IF($D$7&gt;=M272,-IPMT(Hypotheses!$D$21,M272,Hypotheses!$D$7,Hypotheses!$D$66),0)</f>
        <v>0</v>
      </c>
      <c r="N274" s="6">
        <f>IF($D$7&gt;=N272,-IPMT(Hypotheses!$D$21,N272,Hypotheses!$D$7,Hypotheses!$D$66),0)</f>
        <v>0</v>
      </c>
      <c r="O274" s="6">
        <f>IF($D$7&gt;=O272,-IPMT(Hypotheses!$D$21,O272,Hypotheses!$D$7,Hypotheses!$D$66),0)</f>
        <v>0</v>
      </c>
      <c r="P274" s="6">
        <f>IF($D$7&gt;=P272,-IPMT(Hypotheses!$D$21,P272,Hypotheses!$D$7,Hypotheses!$D$66),0)</f>
        <v>0</v>
      </c>
      <c r="Q274" s="6">
        <f>IF($D$7&gt;=Q272,-IPMT(Hypotheses!$D$21,Q272,Hypotheses!$D$7,Hypotheses!$D$66),0)</f>
        <v>0</v>
      </c>
      <c r="R274" s="6">
        <f>IF($D$7&gt;=R272,-IPMT(Hypotheses!$D$21,R272,Hypotheses!$D$7,Hypotheses!$D$66),0)</f>
        <v>0</v>
      </c>
      <c r="S274" s="6">
        <f>IF($D$7&gt;=S272,-IPMT(Hypotheses!$D$21,S272,Hypotheses!$D$7,Hypotheses!$D$66),0)</f>
        <v>0</v>
      </c>
      <c r="T274" s="6">
        <f>IF($D$7&gt;=T272,-IPMT(Hypotheses!$D$21,T272,Hypotheses!$D$7,Hypotheses!$D$66),0)</f>
        <v>0</v>
      </c>
      <c r="U274" s="6">
        <f>IF($D$7&gt;=U272,-IPMT(Hypotheses!$D$21,U272,Hypotheses!$D$7,Hypotheses!$D$66),0)</f>
        <v>0</v>
      </c>
      <c r="V274" s="6">
        <f>IF($D$7&gt;=V272,-IPMT(Hypotheses!$D$21,V272,Hypotheses!$D$7,Hypotheses!$D$66),0)</f>
        <v>0</v>
      </c>
      <c r="W274" s="6">
        <f>IF($D$7&gt;=W272,-IPMT(Hypotheses!$D$21,W272,Hypotheses!$D$7,Hypotheses!$D$66),0)</f>
        <v>0</v>
      </c>
    </row>
    <row r="275" spans="2:26" hidden="1" x14ac:dyDescent="0.4">
      <c r="B275" t="s">
        <v>7</v>
      </c>
      <c r="C275" t="s">
        <v>73</v>
      </c>
      <c r="D275" s="6">
        <f>Hypotheses!$H$2-D$70</f>
        <v>0</v>
      </c>
      <c r="E275" s="6">
        <f>$D275*Hypotheses!E$52</f>
        <v>0</v>
      </c>
      <c r="F275" s="6">
        <f>$D275*Hypotheses!F$52</f>
        <v>0</v>
      </c>
      <c r="G275" s="6">
        <f>$D275*Hypotheses!G$52</f>
        <v>0</v>
      </c>
      <c r="H275" s="6">
        <f>$D275*Hypotheses!H$52</f>
        <v>0</v>
      </c>
      <c r="I275" s="6">
        <f>$D275*Hypotheses!I$52</f>
        <v>0</v>
      </c>
      <c r="J275" s="6">
        <f>$D275*Hypotheses!J$52</f>
        <v>0</v>
      </c>
      <c r="K275" s="6">
        <f>$D275*Hypotheses!K$52</f>
        <v>0</v>
      </c>
      <c r="L275" s="6">
        <f>$D275*Hypotheses!L$52</f>
        <v>0</v>
      </c>
      <c r="M275" s="6">
        <f>$D275*Hypotheses!M$52</f>
        <v>0</v>
      </c>
      <c r="N275" s="6">
        <f>$D275*Hypotheses!N$52</f>
        <v>0</v>
      </c>
      <c r="O275" s="6">
        <f>$D275*Hypotheses!O$52</f>
        <v>0</v>
      </c>
      <c r="P275" s="6">
        <f>$D275*Hypotheses!P$52</f>
        <v>0</v>
      </c>
      <c r="Q275" s="6">
        <f>$D275*Hypotheses!Q$52</f>
        <v>0</v>
      </c>
      <c r="R275" s="6">
        <f>$D275*Hypotheses!R$52</f>
        <v>0</v>
      </c>
      <c r="S275" s="6">
        <f>$D275*Hypotheses!S$52</f>
        <v>0</v>
      </c>
      <c r="T275" s="6">
        <f>$D275*Hypotheses!T$52</f>
        <v>0</v>
      </c>
      <c r="U275" s="6">
        <f>$D275*Hypotheses!U$52</f>
        <v>0</v>
      </c>
      <c r="V275" s="6">
        <f>$D275*Hypotheses!V$52</f>
        <v>0</v>
      </c>
      <c r="W275" s="6">
        <f>$D275*Hypotheses!W$52</f>
        <v>0</v>
      </c>
    </row>
    <row r="276" spans="2:26" hidden="1" x14ac:dyDescent="0.4">
      <c r="B276" t="s">
        <v>7</v>
      </c>
      <c r="C276" t="s">
        <v>84</v>
      </c>
      <c r="D276" s="6">
        <f>Hypotheses!$H$2</f>
        <v>0</v>
      </c>
      <c r="E276" s="6">
        <f>$D276*Hypotheses!E$52</f>
        <v>0</v>
      </c>
      <c r="F276" s="6">
        <f>$D276*Hypotheses!F$52</f>
        <v>0</v>
      </c>
      <c r="G276" s="6">
        <f>$D276*Hypotheses!G$52</f>
        <v>0</v>
      </c>
      <c r="H276" s="6">
        <f>$D276*Hypotheses!H$52</f>
        <v>0</v>
      </c>
      <c r="I276" s="6">
        <f>$D276*Hypotheses!I$52</f>
        <v>0</v>
      </c>
      <c r="J276" s="6">
        <f>$D276*Hypotheses!J$52</f>
        <v>0</v>
      </c>
      <c r="K276" s="6">
        <f>$D276*Hypotheses!K$52</f>
        <v>0</v>
      </c>
      <c r="L276" s="6">
        <f>$D276*Hypotheses!L$52</f>
        <v>0</v>
      </c>
      <c r="M276" s="6">
        <f>$D276*Hypotheses!M$52</f>
        <v>0</v>
      </c>
      <c r="N276" s="6">
        <f>$D276*Hypotheses!N$52</f>
        <v>0</v>
      </c>
      <c r="O276" s="6">
        <f>$D276*Hypotheses!O$52</f>
        <v>0</v>
      </c>
      <c r="P276" s="6">
        <f>$D276*Hypotheses!P$52</f>
        <v>0</v>
      </c>
      <c r="Q276" s="6">
        <f>$D276*Hypotheses!Q$52</f>
        <v>0</v>
      </c>
      <c r="R276" s="6">
        <f>$D276*Hypotheses!R$52</f>
        <v>0</v>
      </c>
      <c r="S276" s="6">
        <f>$D276*Hypotheses!S$52</f>
        <v>0</v>
      </c>
      <c r="T276" s="6">
        <f>$D276*Hypotheses!T$52</f>
        <v>0</v>
      </c>
      <c r="U276" s="6">
        <f>$D276*Hypotheses!U$52</f>
        <v>0</v>
      </c>
      <c r="V276" s="6">
        <f>$D276*Hypotheses!V$52</f>
        <v>0</v>
      </c>
      <c r="W276" s="6">
        <f>$D276*Hypotheses!W$52</f>
        <v>0</v>
      </c>
    </row>
    <row r="277" spans="2:26" hidden="1" x14ac:dyDescent="0.4"/>
    <row r="278" spans="2:26" hidden="1" x14ac:dyDescent="0.4">
      <c r="E278">
        <v>1</v>
      </c>
      <c r="F278">
        <v>2</v>
      </c>
      <c r="G278">
        <v>3</v>
      </c>
      <c r="H278">
        <v>4</v>
      </c>
      <c r="I278">
        <v>5</v>
      </c>
      <c r="J278">
        <v>6</v>
      </c>
      <c r="K278">
        <v>7</v>
      </c>
      <c r="L278">
        <v>8</v>
      </c>
      <c r="M278">
        <v>9</v>
      </c>
      <c r="N278">
        <v>10</v>
      </c>
      <c r="O278">
        <v>11</v>
      </c>
      <c r="P278">
        <v>12</v>
      </c>
      <c r="Q278">
        <v>13</v>
      </c>
      <c r="R278">
        <v>14</v>
      </c>
      <c r="S278">
        <v>15</v>
      </c>
      <c r="T278">
        <v>16</v>
      </c>
      <c r="U278">
        <v>17</v>
      </c>
      <c r="V278">
        <v>18</v>
      </c>
      <c r="W278">
        <v>19</v>
      </c>
      <c r="X278">
        <v>20</v>
      </c>
    </row>
    <row r="279" spans="2:26" hidden="1" x14ac:dyDescent="0.4">
      <c r="B279" t="s">
        <v>13</v>
      </c>
      <c r="C279" t="s">
        <v>1</v>
      </c>
      <c r="E279" s="6">
        <f>IF($D$7&gt;=E278,-PPMT(Hypotheses!$E$21,E278,Hypotheses!$D$7,Hypotheses!$E$66),0)</f>
        <v>0</v>
      </c>
      <c r="F279" s="6">
        <f>IF($D$7&gt;=F278,-PPMT(Hypotheses!$E$21,F278,Hypotheses!$D$7,Hypotheses!$E$66),0)</f>
        <v>0</v>
      </c>
      <c r="G279" s="6">
        <f>IF($D$7&gt;=G278,-PPMT(Hypotheses!$E$21,G278,Hypotheses!$D$7,Hypotheses!$E$66),0)</f>
        <v>0</v>
      </c>
      <c r="H279" s="6">
        <f>IF($D$7&gt;=H278,-PPMT(Hypotheses!$E$21,H278,Hypotheses!$D$7,Hypotheses!$E$66),0)</f>
        <v>0</v>
      </c>
      <c r="I279" s="6">
        <f>IF($D$7&gt;=I278,-PPMT(Hypotheses!$E$21,I278,Hypotheses!$D$7,Hypotheses!$E$66),0)</f>
        <v>0</v>
      </c>
      <c r="J279" s="6">
        <f>IF($D$7&gt;=J278,-PPMT(Hypotheses!$E$21,J278,Hypotheses!$D$7,Hypotheses!$E$66),0)</f>
        <v>0</v>
      </c>
      <c r="K279" s="6">
        <f>IF($D$7&gt;=K278,-PPMT(Hypotheses!$E$21,K278,Hypotheses!$D$7,Hypotheses!$E$66),0)</f>
        <v>0</v>
      </c>
      <c r="L279" s="6">
        <f>IF($D$7&gt;=L278,-PPMT(Hypotheses!$E$21,L278,Hypotheses!$D$7,Hypotheses!$E$66),0)</f>
        <v>0</v>
      </c>
      <c r="M279" s="6">
        <f>IF($D$7&gt;=M278,-PPMT(Hypotheses!$E$21,M278,Hypotheses!$D$7,Hypotheses!$E$66),0)</f>
        <v>0</v>
      </c>
      <c r="N279" s="6">
        <f>IF($D$7&gt;=N278,-PPMT(Hypotheses!$E$21,N278,Hypotheses!$D$7,Hypotheses!$E$66),0)</f>
        <v>0</v>
      </c>
      <c r="O279" s="6">
        <f>IF($D$7&gt;=O278,-PPMT(Hypotheses!$E$21,O278,Hypotheses!$D$7,Hypotheses!$E$66),0)</f>
        <v>0</v>
      </c>
      <c r="P279" s="6">
        <f>IF($D$7&gt;=P278,-PPMT(Hypotheses!$E$21,P278,Hypotheses!$D$7,Hypotheses!$E$66),0)</f>
        <v>0</v>
      </c>
      <c r="Q279" s="6">
        <f>IF($D$7&gt;=Q278,-PPMT(Hypotheses!$E$21,Q278,Hypotheses!$D$7,Hypotheses!$E$66),0)</f>
        <v>0</v>
      </c>
      <c r="R279" s="6">
        <f>IF($D$7&gt;=R278,-PPMT(Hypotheses!$E$21,R278,Hypotheses!$D$7,Hypotheses!$E$66),0)</f>
        <v>0</v>
      </c>
      <c r="S279" s="6">
        <f>IF($D$7&gt;=S278,-PPMT(Hypotheses!$E$21,S278,Hypotheses!$D$7,Hypotheses!$E$66),0)</f>
        <v>0</v>
      </c>
      <c r="T279" s="6">
        <f>IF($D$7&gt;=T278,-PPMT(Hypotheses!$E$21,T278,Hypotheses!$D$7,Hypotheses!$E$66),0)</f>
        <v>0</v>
      </c>
      <c r="U279" s="6">
        <f>IF($D$7&gt;=U278,-PPMT(Hypotheses!$E$21,U278,Hypotheses!$D$7,Hypotheses!$E$66),0)</f>
        <v>0</v>
      </c>
      <c r="V279" s="6">
        <f>IF($D$7&gt;=V278,-PPMT(Hypotheses!$E$21,V278,Hypotheses!$D$7,Hypotheses!$E$66),0)</f>
        <v>0</v>
      </c>
      <c r="W279" s="6">
        <f>IF($D$7&gt;=W278,-PPMT(Hypotheses!$E$21,W278,Hypotheses!$D$7,Hypotheses!$E$66),0)</f>
        <v>0</v>
      </c>
      <c r="X279" s="6">
        <f>IF($D$7&gt;=X278,-PPMT(Hypotheses!$E$21,X278,Hypotheses!$D$7,Hypotheses!$E$66),0)</f>
        <v>0</v>
      </c>
    </row>
    <row r="280" spans="2:26" hidden="1" x14ac:dyDescent="0.4">
      <c r="B280" t="s">
        <v>13</v>
      </c>
      <c r="C280" t="s">
        <v>2</v>
      </c>
      <c r="E280" s="6">
        <f>IF($D$7&gt;=E278,-IPMT(Hypotheses!$E$21,E278,Hypotheses!$D$7,Hypotheses!$E$66),0)</f>
        <v>0</v>
      </c>
      <c r="F280" s="6">
        <f>IF($D$7&gt;=F278,-IPMT(Hypotheses!$E$21,F278,Hypotheses!$D$7,Hypotheses!$E$66),0)</f>
        <v>0</v>
      </c>
      <c r="G280" s="6">
        <f>IF($D$7&gt;=G278,-IPMT(Hypotheses!$E$21,G278,Hypotheses!$D$7,Hypotheses!$E$66),0)</f>
        <v>0</v>
      </c>
      <c r="H280" s="6">
        <f>IF($D$7&gt;=H278,-IPMT(Hypotheses!$E$21,H278,Hypotheses!$D$7,Hypotheses!$E$66),0)</f>
        <v>0</v>
      </c>
      <c r="I280" s="6">
        <f>IF($D$7&gt;=I278,-IPMT(Hypotheses!$E$21,I278,Hypotheses!$D$7,Hypotheses!$E$66),0)</f>
        <v>0</v>
      </c>
      <c r="J280" s="6">
        <f>IF($D$7&gt;=J278,-IPMT(Hypotheses!$E$21,J278,Hypotheses!$D$7,Hypotheses!$E$66),0)</f>
        <v>0</v>
      </c>
      <c r="K280" s="6">
        <f>IF($D$7&gt;=K278,-IPMT(Hypotheses!$E$21,K278,Hypotheses!$D$7,Hypotheses!$E$66),0)</f>
        <v>0</v>
      </c>
      <c r="L280" s="6">
        <f>IF($D$7&gt;=L278,-IPMT(Hypotheses!$E$21,L278,Hypotheses!$D$7,Hypotheses!$E$66),0)</f>
        <v>0</v>
      </c>
      <c r="M280" s="6">
        <f>IF($D$7&gt;=M278,-IPMT(Hypotheses!$E$21,M278,Hypotheses!$D$7,Hypotheses!$E$66),0)</f>
        <v>0</v>
      </c>
      <c r="N280" s="6">
        <f>IF($D$7&gt;=N278,-IPMT(Hypotheses!$E$21,N278,Hypotheses!$D$7,Hypotheses!$E$66),0)</f>
        <v>0</v>
      </c>
      <c r="O280" s="6">
        <f>IF($D$7&gt;=O278,-IPMT(Hypotheses!$E$21,O278,Hypotheses!$D$7,Hypotheses!$E$66),0)</f>
        <v>0</v>
      </c>
      <c r="P280" s="6">
        <f>IF($D$7&gt;=P278,-IPMT(Hypotheses!$E$21,P278,Hypotheses!$D$7,Hypotheses!$E$66),0)</f>
        <v>0</v>
      </c>
      <c r="Q280" s="6">
        <f>IF($D$7&gt;=Q278,-IPMT(Hypotheses!$E$21,Q278,Hypotheses!$D$7,Hypotheses!$E$66),0)</f>
        <v>0</v>
      </c>
      <c r="R280" s="6">
        <f>IF($D$7&gt;=R278,-IPMT(Hypotheses!$E$21,R278,Hypotheses!$D$7,Hypotheses!$E$66),0)</f>
        <v>0</v>
      </c>
      <c r="S280" s="6">
        <f>IF($D$7&gt;=S278,-IPMT(Hypotheses!$E$21,S278,Hypotheses!$D$7,Hypotheses!$E$66),0)</f>
        <v>0</v>
      </c>
      <c r="T280" s="6">
        <f>IF($D$7&gt;=T278,-IPMT(Hypotheses!$E$21,T278,Hypotheses!$D$7,Hypotheses!$E$66),0)</f>
        <v>0</v>
      </c>
      <c r="U280" s="6">
        <f>IF($D$7&gt;=U278,-IPMT(Hypotheses!$E$21,U278,Hypotheses!$D$7,Hypotheses!$E$66),0)</f>
        <v>0</v>
      </c>
      <c r="V280" s="6">
        <f>IF($D$7&gt;=V278,-IPMT(Hypotheses!$E$21,V278,Hypotheses!$D$7,Hypotheses!$E$66),0)</f>
        <v>0</v>
      </c>
      <c r="W280" s="6">
        <f>IF($D$7&gt;=W278,-IPMT(Hypotheses!$E$21,W278,Hypotheses!$D$7,Hypotheses!$E$66),0)</f>
        <v>0</v>
      </c>
      <c r="X280" s="6">
        <f>IF($D$7&gt;=X278,-IPMT(Hypotheses!$E$21,X278,Hypotheses!$D$7,Hypotheses!$E$66),0)</f>
        <v>0</v>
      </c>
    </row>
    <row r="281" spans="2:26" hidden="1" x14ac:dyDescent="0.4">
      <c r="B281" t="s">
        <v>13</v>
      </c>
      <c r="C281" t="s">
        <v>73</v>
      </c>
      <c r="D281" s="6">
        <f>D275</f>
        <v>0</v>
      </c>
      <c r="E281" s="6">
        <f>E275-E$70</f>
        <v>0</v>
      </c>
      <c r="F281" s="6">
        <f>E281*(1+$D$4)</f>
        <v>0</v>
      </c>
      <c r="G281" s="6">
        <f t="shared" ref="G281:X281" si="224">F281*(1+$D$4)</f>
        <v>0</v>
      </c>
      <c r="H281" s="6">
        <f t="shared" si="224"/>
        <v>0</v>
      </c>
      <c r="I281" s="6">
        <f t="shared" si="224"/>
        <v>0</v>
      </c>
      <c r="J281" s="6">
        <f t="shared" si="224"/>
        <v>0</v>
      </c>
      <c r="K281" s="6">
        <f t="shared" si="224"/>
        <v>0</v>
      </c>
      <c r="L281" s="6">
        <f t="shared" si="224"/>
        <v>0</v>
      </c>
      <c r="M281" s="6">
        <f t="shared" si="224"/>
        <v>0</v>
      </c>
      <c r="N281" s="6">
        <f t="shared" si="224"/>
        <v>0</v>
      </c>
      <c r="O281" s="6">
        <f t="shared" si="224"/>
        <v>0</v>
      </c>
      <c r="P281" s="6">
        <f t="shared" si="224"/>
        <v>0</v>
      </c>
      <c r="Q281" s="6">
        <f t="shared" si="224"/>
        <v>0</v>
      </c>
      <c r="R281" s="6">
        <f t="shared" si="224"/>
        <v>0</v>
      </c>
      <c r="S281" s="6">
        <f t="shared" si="224"/>
        <v>0</v>
      </c>
      <c r="T281" s="6">
        <f t="shared" si="224"/>
        <v>0</v>
      </c>
      <c r="U281" s="6">
        <f t="shared" si="224"/>
        <v>0</v>
      </c>
      <c r="V281" s="6">
        <f t="shared" si="224"/>
        <v>0</v>
      </c>
      <c r="W281" s="6">
        <f t="shared" si="224"/>
        <v>0</v>
      </c>
      <c r="X281" s="6">
        <f t="shared" si="224"/>
        <v>0</v>
      </c>
    </row>
    <row r="282" spans="2:26" hidden="1" x14ac:dyDescent="0.4"/>
    <row r="283" spans="2:26" hidden="1" x14ac:dyDescent="0.4">
      <c r="F283">
        <v>1</v>
      </c>
      <c r="G283">
        <v>2</v>
      </c>
      <c r="H283">
        <v>3</v>
      </c>
      <c r="I283">
        <v>4</v>
      </c>
      <c r="J283">
        <v>5</v>
      </c>
      <c r="K283">
        <v>6</v>
      </c>
      <c r="L283">
        <v>7</v>
      </c>
      <c r="M283">
        <v>8</v>
      </c>
      <c r="N283">
        <v>9</v>
      </c>
      <c r="O283">
        <v>10</v>
      </c>
      <c r="P283">
        <v>11</v>
      </c>
      <c r="Q283">
        <v>12</v>
      </c>
      <c r="R283">
        <v>13</v>
      </c>
      <c r="S283">
        <v>14</v>
      </c>
      <c r="T283">
        <v>15</v>
      </c>
      <c r="U283">
        <v>16</v>
      </c>
      <c r="V283">
        <v>17</v>
      </c>
      <c r="W283">
        <v>18</v>
      </c>
      <c r="X283">
        <v>19</v>
      </c>
      <c r="Y283">
        <v>20</v>
      </c>
    </row>
    <row r="284" spans="2:26" hidden="1" x14ac:dyDescent="0.4">
      <c r="B284" t="s">
        <v>14</v>
      </c>
      <c r="C284" t="s">
        <v>1</v>
      </c>
      <c r="F284" s="6">
        <f>IF($D$7&gt;=F283,-PPMT(Hypotheses!$F$21,F283,Hypotheses!$D$7,Hypotheses!$F$66),0)</f>
        <v>0</v>
      </c>
      <c r="G284" s="6">
        <f>IF($D$7&gt;=G283,-PPMT(Hypotheses!$F$21,G283,Hypotheses!$D$7,Hypotheses!$F$66),0)</f>
        <v>0</v>
      </c>
      <c r="H284" s="6">
        <f>IF($D$7&gt;=H283,-PPMT(Hypotheses!$F$21,H283,Hypotheses!$D$7,Hypotheses!$F$66),0)</f>
        <v>0</v>
      </c>
      <c r="I284" s="6">
        <f>IF($D$7&gt;=I283,-PPMT(Hypotheses!$F$21,I283,Hypotheses!$D$7,Hypotheses!$F$66),0)</f>
        <v>0</v>
      </c>
      <c r="J284" s="6">
        <f>IF($D$7&gt;=J283,-PPMT(Hypotheses!$F$21,J283,Hypotheses!$D$7,Hypotheses!$F$66),0)</f>
        <v>0</v>
      </c>
      <c r="K284" s="6">
        <f>IF($D$7&gt;=K283,-PPMT(Hypotheses!$F$21,K283,Hypotheses!$D$7,Hypotheses!$F$66),0)</f>
        <v>0</v>
      </c>
      <c r="L284" s="6">
        <f>IF($D$7&gt;=L283,-PPMT(Hypotheses!$F$21,L283,Hypotheses!$D$7,Hypotheses!$F$66),0)</f>
        <v>0</v>
      </c>
      <c r="M284" s="6">
        <f>IF($D$7&gt;=M283,-PPMT(Hypotheses!$F$21,M283,Hypotheses!$D$7,Hypotheses!$F$66),0)</f>
        <v>0</v>
      </c>
      <c r="N284" s="6">
        <f>IF($D$7&gt;=N283,-PPMT(Hypotheses!$F$21,N283,Hypotheses!$D$7,Hypotheses!$F$66),0)</f>
        <v>0</v>
      </c>
      <c r="O284" s="6">
        <f>IF($D$7&gt;=O283,-PPMT(Hypotheses!$F$21,O283,Hypotheses!$D$7,Hypotheses!$F$66),0)</f>
        <v>0</v>
      </c>
      <c r="P284" s="6">
        <f>IF($D$7&gt;=P283,-PPMT(Hypotheses!$F$21,P283,Hypotheses!$D$7,Hypotheses!$F$66),0)</f>
        <v>0</v>
      </c>
      <c r="Q284" s="6">
        <f>IF($D$7&gt;=Q283,-PPMT(Hypotheses!$F$21,Q283,Hypotheses!$D$7,Hypotheses!$F$66),0)</f>
        <v>0</v>
      </c>
      <c r="R284" s="6">
        <f>IF($D$7&gt;=R283,-PPMT(Hypotheses!$F$21,R283,Hypotheses!$D$7,Hypotheses!$F$66),0)</f>
        <v>0</v>
      </c>
      <c r="S284" s="6">
        <f>IF($D$7&gt;=S283,-PPMT(Hypotheses!$F$21,S283,Hypotheses!$D$7,Hypotheses!$F$66),0)</f>
        <v>0</v>
      </c>
      <c r="T284" s="6">
        <f>IF($D$7&gt;=T283,-PPMT(Hypotheses!$F$21,T283,Hypotheses!$D$7,Hypotheses!$F$66),0)</f>
        <v>0</v>
      </c>
      <c r="U284" s="6">
        <f>IF($D$7&gt;=U283,-PPMT(Hypotheses!$F$21,U283,Hypotheses!$D$7,Hypotheses!$F$66),0)</f>
        <v>0</v>
      </c>
      <c r="V284" s="6">
        <f>IF($D$7&gt;=V283,-PPMT(Hypotheses!$F$21,V283,Hypotheses!$D$7,Hypotheses!$F$66),0)</f>
        <v>0</v>
      </c>
      <c r="W284" s="6">
        <f>IF($D$7&gt;=W283,-PPMT(Hypotheses!$F$21,W283,Hypotheses!$D$7,Hypotheses!$F$66),0)</f>
        <v>0</v>
      </c>
      <c r="X284" s="6">
        <f>IF($D$7&gt;=X283,-PPMT(Hypotheses!$F$21,X283,Hypotheses!$D$7,Hypotheses!$F$66),0)</f>
        <v>0</v>
      </c>
      <c r="Y284" s="6">
        <f>IF($D$7&gt;=Y283,-PPMT(Hypotheses!$F$21,Y283,Hypotheses!$D$7,Hypotheses!$F$66),0)</f>
        <v>0</v>
      </c>
    </row>
    <row r="285" spans="2:26" hidden="1" x14ac:dyDescent="0.4">
      <c r="B285" t="s">
        <v>14</v>
      </c>
      <c r="C285" t="s">
        <v>2</v>
      </c>
      <c r="F285" s="6">
        <f>IF($D$7&gt;=F283,-IPMT(Hypotheses!$F$21,F283,Hypotheses!$D$7,Hypotheses!$F$66),0)</f>
        <v>0</v>
      </c>
      <c r="G285" s="6">
        <f>IF($D$7&gt;=G283,-IPMT(Hypotheses!$F$21,G283,Hypotheses!$D$7,Hypotheses!$F$66),0)</f>
        <v>0</v>
      </c>
      <c r="H285" s="6">
        <f>IF($D$7&gt;=H283,-IPMT(Hypotheses!$F$21,H283,Hypotheses!$D$7,Hypotheses!$F$66),0)</f>
        <v>0</v>
      </c>
      <c r="I285" s="6">
        <f>IF($D$7&gt;=I283,-IPMT(Hypotheses!$F$21,I283,Hypotheses!$D$7,Hypotheses!$F$66),0)</f>
        <v>0</v>
      </c>
      <c r="J285" s="6">
        <f>IF($D$7&gt;=J283,-IPMT(Hypotheses!$F$21,J283,Hypotheses!$D$7,Hypotheses!$F$66),0)</f>
        <v>0</v>
      </c>
      <c r="K285" s="6">
        <f>IF($D$7&gt;=K283,-IPMT(Hypotheses!$F$21,K283,Hypotheses!$D$7,Hypotheses!$F$66),0)</f>
        <v>0</v>
      </c>
      <c r="L285" s="6">
        <f>IF($D$7&gt;=L283,-IPMT(Hypotheses!$F$21,L283,Hypotheses!$D$7,Hypotheses!$F$66),0)</f>
        <v>0</v>
      </c>
      <c r="M285" s="6">
        <f>IF($D$7&gt;=M283,-IPMT(Hypotheses!$F$21,M283,Hypotheses!$D$7,Hypotheses!$F$66),0)</f>
        <v>0</v>
      </c>
      <c r="N285" s="6">
        <f>IF($D$7&gt;=N283,-IPMT(Hypotheses!$F$21,N283,Hypotheses!$D$7,Hypotheses!$F$66),0)</f>
        <v>0</v>
      </c>
      <c r="O285" s="6">
        <f>IF($D$7&gt;=O283,-IPMT(Hypotheses!$F$21,O283,Hypotheses!$D$7,Hypotheses!$F$66),0)</f>
        <v>0</v>
      </c>
      <c r="P285" s="6">
        <f>IF($D$7&gt;=P283,-IPMT(Hypotheses!$F$21,P283,Hypotheses!$D$7,Hypotheses!$F$66),0)</f>
        <v>0</v>
      </c>
      <c r="Q285" s="6">
        <f>IF($D$7&gt;=Q283,-IPMT(Hypotheses!$F$21,Q283,Hypotheses!$D$7,Hypotheses!$F$66),0)</f>
        <v>0</v>
      </c>
      <c r="R285" s="6">
        <f>IF($D$7&gt;=R283,-IPMT(Hypotheses!$F$21,R283,Hypotheses!$D$7,Hypotheses!$F$66),0)</f>
        <v>0</v>
      </c>
      <c r="S285" s="6">
        <f>IF($D$7&gt;=S283,-IPMT(Hypotheses!$F$21,S283,Hypotheses!$D$7,Hypotheses!$F$66),0)</f>
        <v>0</v>
      </c>
      <c r="T285" s="6">
        <f>IF($D$7&gt;=T283,-IPMT(Hypotheses!$F$21,T283,Hypotheses!$D$7,Hypotheses!$F$66),0)</f>
        <v>0</v>
      </c>
      <c r="U285" s="6">
        <f>IF($D$7&gt;=U283,-IPMT(Hypotheses!$F$21,U283,Hypotheses!$D$7,Hypotheses!$F$66),0)</f>
        <v>0</v>
      </c>
      <c r="V285" s="6">
        <f>IF($D$7&gt;=V283,-IPMT(Hypotheses!$F$21,V283,Hypotheses!$D$7,Hypotheses!$F$66),0)</f>
        <v>0</v>
      </c>
      <c r="W285" s="6">
        <f>IF($D$7&gt;=W283,-IPMT(Hypotheses!$F$21,W283,Hypotheses!$D$7,Hypotheses!$F$66),0)</f>
        <v>0</v>
      </c>
      <c r="X285" s="6">
        <f>IF($D$7&gt;=X283,-IPMT(Hypotheses!$F$21,X283,Hypotheses!$D$7,Hypotheses!$F$66),0)</f>
        <v>0</v>
      </c>
      <c r="Y285" s="6">
        <f>IF($D$7&gt;=Y283,-IPMT(Hypotheses!$F$21,Y283,Hypotheses!$D$7,Hypotheses!$F$66),0)</f>
        <v>0</v>
      </c>
    </row>
    <row r="286" spans="2:26" hidden="1" x14ac:dyDescent="0.4">
      <c r="B286" t="s">
        <v>14</v>
      </c>
      <c r="C286" t="s">
        <v>73</v>
      </c>
      <c r="D286" s="6">
        <f>D281</f>
        <v>0</v>
      </c>
      <c r="E286" s="6">
        <f>E281</f>
        <v>0</v>
      </c>
      <c r="F286" s="6">
        <f>F281-F$70</f>
        <v>0</v>
      </c>
      <c r="G286" s="6">
        <f>F286*(1+$D$4)</f>
        <v>0</v>
      </c>
      <c r="H286" s="6">
        <f t="shared" ref="H286:Y286" si="225">G286*(1+$D$4)</f>
        <v>0</v>
      </c>
      <c r="I286" s="6">
        <f t="shared" si="225"/>
        <v>0</v>
      </c>
      <c r="J286" s="6">
        <f t="shared" si="225"/>
        <v>0</v>
      </c>
      <c r="K286" s="6">
        <f t="shared" si="225"/>
        <v>0</v>
      </c>
      <c r="L286" s="6">
        <f t="shared" si="225"/>
        <v>0</v>
      </c>
      <c r="M286" s="6">
        <f t="shared" si="225"/>
        <v>0</v>
      </c>
      <c r="N286" s="6">
        <f t="shared" si="225"/>
        <v>0</v>
      </c>
      <c r="O286" s="6">
        <f t="shared" si="225"/>
        <v>0</v>
      </c>
      <c r="P286" s="6">
        <f t="shared" si="225"/>
        <v>0</v>
      </c>
      <c r="Q286" s="6">
        <f t="shared" si="225"/>
        <v>0</v>
      </c>
      <c r="R286" s="6">
        <f t="shared" si="225"/>
        <v>0</v>
      </c>
      <c r="S286" s="6">
        <f t="shared" si="225"/>
        <v>0</v>
      </c>
      <c r="T286" s="6">
        <f t="shared" si="225"/>
        <v>0</v>
      </c>
      <c r="U286" s="6">
        <f t="shared" si="225"/>
        <v>0</v>
      </c>
      <c r="V286" s="6">
        <f t="shared" si="225"/>
        <v>0</v>
      </c>
      <c r="W286" s="6">
        <f t="shared" si="225"/>
        <v>0</v>
      </c>
      <c r="X286" s="6">
        <f t="shared" si="225"/>
        <v>0</v>
      </c>
      <c r="Y286" s="6">
        <f t="shared" si="225"/>
        <v>0</v>
      </c>
    </row>
    <row r="287" spans="2:26" hidden="1" x14ac:dyDescent="0.4"/>
    <row r="288" spans="2:26" hidden="1" x14ac:dyDescent="0.4">
      <c r="G288">
        <v>1</v>
      </c>
      <c r="H288">
        <v>2</v>
      </c>
      <c r="I288">
        <v>3</v>
      </c>
      <c r="J288">
        <v>4</v>
      </c>
      <c r="K288">
        <v>5</v>
      </c>
      <c r="L288">
        <v>6</v>
      </c>
      <c r="M288">
        <v>7</v>
      </c>
      <c r="N288">
        <v>8</v>
      </c>
      <c r="O288">
        <v>9</v>
      </c>
      <c r="P288">
        <v>10</v>
      </c>
      <c r="Q288">
        <v>11</v>
      </c>
      <c r="R288">
        <v>12</v>
      </c>
      <c r="S288">
        <v>13</v>
      </c>
      <c r="T288">
        <v>14</v>
      </c>
      <c r="U288">
        <v>15</v>
      </c>
      <c r="V288">
        <v>16</v>
      </c>
      <c r="W288">
        <v>17</v>
      </c>
      <c r="X288">
        <v>18</v>
      </c>
      <c r="Y288">
        <v>19</v>
      </c>
      <c r="Z288">
        <v>20</v>
      </c>
    </row>
    <row r="289" spans="2:29" hidden="1" x14ac:dyDescent="0.4">
      <c r="B289" t="s">
        <v>15</v>
      </c>
      <c r="C289" t="s">
        <v>1</v>
      </c>
      <c r="G289" s="6">
        <f>IF($D$7&gt;=G288,-PPMT(Hypotheses!$G$21,G288,Hypotheses!$D$7,Hypotheses!$G$66),0)</f>
        <v>0</v>
      </c>
      <c r="H289" s="6">
        <f>IF($D$7&gt;=H288,-PPMT(Hypotheses!$G$21,H288,Hypotheses!$D$7,Hypotheses!$G$66),0)</f>
        <v>0</v>
      </c>
      <c r="I289" s="6">
        <f>IF($D$7&gt;=I288,-PPMT(Hypotheses!$G$21,I288,Hypotheses!$D$7,Hypotheses!$G$66),0)</f>
        <v>0</v>
      </c>
      <c r="J289" s="6">
        <f>IF($D$7&gt;=J288,-PPMT(Hypotheses!$G$21,J288,Hypotheses!$D$7,Hypotheses!$G$66),0)</f>
        <v>0</v>
      </c>
      <c r="K289" s="6">
        <f>IF($D$7&gt;=K288,-PPMT(Hypotheses!$G$21,K288,Hypotheses!$D$7,Hypotheses!$G$66),0)</f>
        <v>0</v>
      </c>
      <c r="L289" s="6">
        <f>IF($D$7&gt;=L288,-PPMT(Hypotheses!$G$21,L288,Hypotheses!$D$7,Hypotheses!$G$66),0)</f>
        <v>0</v>
      </c>
      <c r="M289" s="6">
        <f>IF($D$7&gt;=M288,-PPMT(Hypotheses!$G$21,M288,Hypotheses!$D$7,Hypotheses!$G$66),0)</f>
        <v>0</v>
      </c>
      <c r="N289" s="6">
        <f>IF($D$7&gt;=N288,-PPMT(Hypotheses!$G$21,N288,Hypotheses!$D$7,Hypotheses!$G$66),0)</f>
        <v>0</v>
      </c>
      <c r="O289" s="6">
        <f>IF($D$7&gt;=O288,-PPMT(Hypotheses!$G$21,O288,Hypotheses!$D$7,Hypotheses!$G$66),0)</f>
        <v>0</v>
      </c>
      <c r="P289" s="6">
        <f>IF($D$7&gt;=P288,-PPMT(Hypotheses!$G$21,P288,Hypotheses!$D$7,Hypotheses!$G$66),0)</f>
        <v>0</v>
      </c>
      <c r="Q289" s="6">
        <f>IF($D$7&gt;=Q288,-PPMT(Hypotheses!$G$21,Q288,Hypotheses!$D$7,Hypotheses!$G$66),0)</f>
        <v>0</v>
      </c>
      <c r="R289" s="6">
        <f>IF($D$7&gt;=R288,-PPMT(Hypotheses!$G$21,R288,Hypotheses!$D$7,Hypotheses!$G$66),0)</f>
        <v>0</v>
      </c>
      <c r="S289" s="6">
        <f>IF($D$7&gt;=S288,-PPMT(Hypotheses!$G$21,S288,Hypotheses!$D$7,Hypotheses!$G$66),0)</f>
        <v>0</v>
      </c>
      <c r="T289" s="6">
        <f>IF($D$7&gt;=T288,-PPMT(Hypotheses!$G$21,T288,Hypotheses!$D$7,Hypotheses!$G$66),0)</f>
        <v>0</v>
      </c>
      <c r="U289" s="6">
        <f>IF($D$7&gt;=U288,-PPMT(Hypotheses!$G$21,U288,Hypotheses!$D$7,Hypotheses!$G$66),0)</f>
        <v>0</v>
      </c>
      <c r="V289" s="6">
        <f>IF($D$7&gt;=V288,-PPMT(Hypotheses!$G$21,V288,Hypotheses!$D$7,Hypotheses!$G$66),0)</f>
        <v>0</v>
      </c>
      <c r="W289" s="6">
        <f>IF($D$7&gt;=W288,-PPMT(Hypotheses!$G$21,W288,Hypotheses!$D$7,Hypotheses!$G$66),0)</f>
        <v>0</v>
      </c>
      <c r="X289" s="6">
        <f>IF($D$7&gt;=X288,-PPMT(Hypotheses!$G$21,X288,Hypotheses!$D$7,Hypotheses!$G$66),0)</f>
        <v>0</v>
      </c>
      <c r="Y289" s="6">
        <f>IF($D$7&gt;=Y288,-PPMT(Hypotheses!$G$21,Y288,Hypotheses!$D$7,Hypotheses!$G$66),0)</f>
        <v>0</v>
      </c>
      <c r="Z289" s="6">
        <f>IF($D$7&gt;=Z288,-PPMT(Hypotheses!$G$21,Z288,Hypotheses!$D$7,Hypotheses!$G$66),0)</f>
        <v>0</v>
      </c>
    </row>
    <row r="290" spans="2:29" hidden="1" x14ac:dyDescent="0.4">
      <c r="B290" t="s">
        <v>15</v>
      </c>
      <c r="C290" t="s">
        <v>2</v>
      </c>
      <c r="G290" s="6">
        <f>IF($D$7&gt;=G288,-IPMT(Hypotheses!$G$21,G288,Hypotheses!$D$7,Hypotheses!$G$66),0)</f>
        <v>0</v>
      </c>
      <c r="H290" s="6">
        <f>IF($D$7&gt;=H288,-IPMT(Hypotheses!$G$21,H288,Hypotheses!$D$7,Hypotheses!$G$66),0)</f>
        <v>0</v>
      </c>
      <c r="I290" s="6">
        <f>IF($D$7&gt;=I288,-IPMT(Hypotheses!$G$21,I288,Hypotheses!$D$7,Hypotheses!$G$66),0)</f>
        <v>0</v>
      </c>
      <c r="J290" s="6">
        <f>IF($D$7&gt;=J288,-IPMT(Hypotheses!$G$21,J288,Hypotheses!$D$7,Hypotheses!$G$66),0)</f>
        <v>0</v>
      </c>
      <c r="K290" s="6">
        <f>IF($D$7&gt;=K288,-IPMT(Hypotheses!$G$21,K288,Hypotheses!$D$7,Hypotheses!$G$66),0)</f>
        <v>0</v>
      </c>
      <c r="L290" s="6">
        <f>IF($D$7&gt;=L288,-IPMT(Hypotheses!$G$21,L288,Hypotheses!$D$7,Hypotheses!$G$66),0)</f>
        <v>0</v>
      </c>
      <c r="M290" s="6">
        <f>IF($D$7&gt;=M288,-IPMT(Hypotheses!$G$21,M288,Hypotheses!$D$7,Hypotheses!$G$66),0)</f>
        <v>0</v>
      </c>
      <c r="N290" s="6">
        <f>IF($D$7&gt;=N288,-IPMT(Hypotheses!$G$21,N288,Hypotheses!$D$7,Hypotheses!$G$66),0)</f>
        <v>0</v>
      </c>
      <c r="O290" s="6">
        <f>IF($D$7&gt;=O288,-IPMT(Hypotheses!$G$21,O288,Hypotheses!$D$7,Hypotheses!$G$66),0)</f>
        <v>0</v>
      </c>
      <c r="P290" s="6">
        <f>IF($D$7&gt;=P288,-IPMT(Hypotheses!$G$21,P288,Hypotheses!$D$7,Hypotheses!$G$66),0)</f>
        <v>0</v>
      </c>
      <c r="Q290" s="6">
        <f>IF($D$7&gt;=Q288,-IPMT(Hypotheses!$G$21,Q288,Hypotheses!$D$7,Hypotheses!$G$66),0)</f>
        <v>0</v>
      </c>
      <c r="R290" s="6">
        <f>IF($D$7&gt;=R288,-IPMT(Hypotheses!$G$21,R288,Hypotheses!$D$7,Hypotheses!$G$66),0)</f>
        <v>0</v>
      </c>
      <c r="S290" s="6">
        <f>IF($D$7&gt;=S288,-IPMT(Hypotheses!$G$21,S288,Hypotheses!$D$7,Hypotheses!$G$66),0)</f>
        <v>0</v>
      </c>
      <c r="T290" s="6">
        <f>IF($D$7&gt;=T288,-IPMT(Hypotheses!$G$21,T288,Hypotheses!$D$7,Hypotheses!$G$66),0)</f>
        <v>0</v>
      </c>
      <c r="U290" s="6">
        <f>IF($D$7&gt;=U288,-IPMT(Hypotheses!$G$21,U288,Hypotheses!$D$7,Hypotheses!$G$66),0)</f>
        <v>0</v>
      </c>
      <c r="V290" s="6">
        <f>IF($D$7&gt;=V288,-IPMT(Hypotheses!$G$21,V288,Hypotheses!$D$7,Hypotheses!$G$66),0)</f>
        <v>0</v>
      </c>
      <c r="W290" s="6">
        <f>IF($D$7&gt;=W288,-IPMT(Hypotheses!$G$21,W288,Hypotheses!$D$7,Hypotheses!$G$66),0)</f>
        <v>0</v>
      </c>
      <c r="X290" s="6">
        <f>IF($D$7&gt;=X288,-IPMT(Hypotheses!$G$21,X288,Hypotheses!$D$7,Hypotheses!$G$66),0)</f>
        <v>0</v>
      </c>
      <c r="Y290" s="6">
        <f>IF($D$7&gt;=Y288,-IPMT(Hypotheses!$G$21,Y288,Hypotheses!$D$7,Hypotheses!$G$66),0)</f>
        <v>0</v>
      </c>
      <c r="Z290" s="6">
        <f>IF($D$7&gt;=Z288,-IPMT(Hypotheses!$G$21,Z288,Hypotheses!$D$7,Hypotheses!$G$66),0)</f>
        <v>0</v>
      </c>
    </row>
    <row r="291" spans="2:29" hidden="1" x14ac:dyDescent="0.4">
      <c r="B291" t="s">
        <v>15</v>
      </c>
      <c r="C291" t="s">
        <v>73</v>
      </c>
      <c r="D291" s="6">
        <f>D286</f>
        <v>0</v>
      </c>
      <c r="E291" s="6">
        <f>E286</f>
        <v>0</v>
      </c>
      <c r="F291" s="6">
        <f>F286</f>
        <v>0</v>
      </c>
      <c r="G291" s="6">
        <f>G286-G$70</f>
        <v>0</v>
      </c>
      <c r="H291" s="6">
        <f>G291*(1+$D$4)</f>
        <v>0</v>
      </c>
      <c r="I291" s="6">
        <f t="shared" ref="I291:Z291" si="226">G291*(1+$D$4)</f>
        <v>0</v>
      </c>
      <c r="J291" s="6">
        <f t="shared" si="226"/>
        <v>0</v>
      </c>
      <c r="K291" s="6">
        <f t="shared" si="226"/>
        <v>0</v>
      </c>
      <c r="L291" s="6">
        <f t="shared" si="226"/>
        <v>0</v>
      </c>
      <c r="M291" s="6">
        <f t="shared" si="226"/>
        <v>0</v>
      </c>
      <c r="N291" s="6">
        <f t="shared" si="226"/>
        <v>0</v>
      </c>
      <c r="O291" s="6">
        <f t="shared" si="226"/>
        <v>0</v>
      </c>
      <c r="P291" s="6">
        <f t="shared" si="226"/>
        <v>0</v>
      </c>
      <c r="Q291" s="6">
        <f t="shared" si="226"/>
        <v>0</v>
      </c>
      <c r="R291" s="6">
        <f t="shared" si="226"/>
        <v>0</v>
      </c>
      <c r="S291" s="6">
        <f t="shared" si="226"/>
        <v>0</v>
      </c>
      <c r="T291" s="6">
        <f t="shared" si="226"/>
        <v>0</v>
      </c>
      <c r="U291" s="6">
        <f t="shared" si="226"/>
        <v>0</v>
      </c>
      <c r="V291" s="6">
        <f t="shared" si="226"/>
        <v>0</v>
      </c>
      <c r="W291" s="6">
        <f t="shared" si="226"/>
        <v>0</v>
      </c>
      <c r="X291" s="6">
        <f t="shared" si="226"/>
        <v>0</v>
      </c>
      <c r="Y291" s="6">
        <f t="shared" si="226"/>
        <v>0</v>
      </c>
      <c r="Z291" s="6">
        <f t="shared" si="226"/>
        <v>0</v>
      </c>
    </row>
    <row r="292" spans="2:29" hidden="1" x14ac:dyDescent="0.4"/>
    <row r="293" spans="2:29" hidden="1" x14ac:dyDescent="0.4">
      <c r="H293">
        <v>1</v>
      </c>
      <c r="I293">
        <v>2</v>
      </c>
      <c r="J293">
        <v>3</v>
      </c>
      <c r="K293">
        <v>4</v>
      </c>
      <c r="L293">
        <v>5</v>
      </c>
      <c r="M293">
        <v>6</v>
      </c>
      <c r="N293">
        <v>7</v>
      </c>
      <c r="O293">
        <v>8</v>
      </c>
      <c r="P293">
        <v>9</v>
      </c>
      <c r="Q293">
        <v>10</v>
      </c>
      <c r="R293">
        <v>11</v>
      </c>
      <c r="S293">
        <v>12</v>
      </c>
      <c r="T293">
        <v>13</v>
      </c>
      <c r="U293">
        <v>14</v>
      </c>
      <c r="V293">
        <v>15</v>
      </c>
      <c r="W293">
        <v>16</v>
      </c>
      <c r="X293">
        <v>17</v>
      </c>
      <c r="Y293">
        <v>18</v>
      </c>
      <c r="Z293">
        <v>19</v>
      </c>
      <c r="AA293">
        <v>20</v>
      </c>
    </row>
    <row r="294" spans="2:29" hidden="1" x14ac:dyDescent="0.4">
      <c r="B294" t="s">
        <v>16</v>
      </c>
      <c r="C294" t="s">
        <v>1</v>
      </c>
      <c r="H294" s="6">
        <f>IF($D$7&gt;=H293,-PPMT(Hypotheses!$H$21,H293,Hypotheses!$D$7,Hypotheses!$H$66),0)</f>
        <v>0</v>
      </c>
      <c r="I294" s="6">
        <f>IF($D$7&gt;=I293,-PPMT(Hypotheses!$H$21,I293,Hypotheses!$D$7,Hypotheses!$H$66),0)</f>
        <v>0</v>
      </c>
      <c r="J294" s="6">
        <f>IF($D$7&gt;=J293,-PPMT(Hypotheses!$H$21,J293,Hypotheses!$D$7,Hypotheses!$H$66),0)</f>
        <v>0</v>
      </c>
      <c r="K294" s="6">
        <f>IF($D$7&gt;=K293,-PPMT(Hypotheses!$H$21,K293,Hypotheses!$D$7,Hypotheses!$H$66),0)</f>
        <v>0</v>
      </c>
      <c r="L294" s="6">
        <f>IF($D$7&gt;=L293,-PPMT(Hypotheses!$H$21,L293,Hypotheses!$D$7,Hypotheses!$H$66),0)</f>
        <v>0</v>
      </c>
      <c r="M294" s="6">
        <f>IF($D$7&gt;=M293,-PPMT(Hypotheses!$H$21,M293,Hypotheses!$D$7,Hypotheses!$H$66),0)</f>
        <v>0</v>
      </c>
      <c r="N294" s="6">
        <f>IF($D$7&gt;=N293,-PPMT(Hypotheses!$H$21,N293,Hypotheses!$D$7,Hypotheses!$H$66),0)</f>
        <v>0</v>
      </c>
      <c r="O294" s="6">
        <f>IF($D$7&gt;=O293,-PPMT(Hypotheses!$H$21,O293,Hypotheses!$D$7,Hypotheses!$H$66),0)</f>
        <v>0</v>
      </c>
      <c r="P294" s="6">
        <f>IF($D$7&gt;=P293,-PPMT(Hypotheses!$H$21,P293,Hypotheses!$D$7,Hypotheses!$H$66),0)</f>
        <v>0</v>
      </c>
      <c r="Q294" s="6">
        <f>IF($D$7&gt;=Q293,-PPMT(Hypotheses!$H$21,Q293,Hypotheses!$D$7,Hypotheses!$H$66),0)</f>
        <v>0</v>
      </c>
      <c r="R294" s="6">
        <f>IF($D$7&gt;=R293,-PPMT(Hypotheses!$H$21,R293,Hypotheses!$D$7,Hypotheses!$H$66),0)</f>
        <v>0</v>
      </c>
      <c r="S294" s="6">
        <f>IF($D$7&gt;=S293,-PPMT(Hypotheses!$H$21,S293,Hypotheses!$D$7,Hypotheses!$H$66),0)</f>
        <v>0</v>
      </c>
      <c r="T294" s="6">
        <f>IF($D$7&gt;=T293,-PPMT(Hypotheses!$H$21,T293,Hypotheses!$D$7,Hypotheses!$H$66),0)</f>
        <v>0</v>
      </c>
      <c r="U294" s="6">
        <f>IF($D$7&gt;=U293,-PPMT(Hypotheses!$H$21,U293,Hypotheses!$D$7,Hypotheses!$H$66),0)</f>
        <v>0</v>
      </c>
      <c r="V294" s="6">
        <f>IF($D$7&gt;=V293,-PPMT(Hypotheses!$H$21,V293,Hypotheses!$D$7,Hypotheses!$H$66),0)</f>
        <v>0</v>
      </c>
      <c r="W294" s="6">
        <f>IF($D$7&gt;=W293,-PPMT(Hypotheses!$H$21,W293,Hypotheses!$D$7,Hypotheses!$H$66),0)</f>
        <v>0</v>
      </c>
      <c r="X294" s="6">
        <f>IF($D$7&gt;=X293,-PPMT(Hypotheses!$H$21,X293,Hypotheses!$D$7,Hypotheses!$H$66),0)</f>
        <v>0</v>
      </c>
      <c r="Y294" s="6">
        <f>IF($D$7&gt;=Y293,-PPMT(Hypotheses!$H$21,Y293,Hypotheses!$D$7,Hypotheses!$H$66),0)</f>
        <v>0</v>
      </c>
      <c r="Z294" s="6">
        <f>IF($D$7&gt;=Z293,-PPMT(Hypotheses!$H$21,Z293,Hypotheses!$D$7,Hypotheses!$H$66),0)</f>
        <v>0</v>
      </c>
      <c r="AA294" s="6">
        <f>IF($D$7&gt;=AA293,-PPMT(Hypotheses!$H$21,AA293,Hypotheses!$D$7,Hypotheses!$H$66),0)</f>
        <v>0</v>
      </c>
    </row>
    <row r="295" spans="2:29" hidden="1" x14ac:dyDescent="0.4">
      <c r="B295" t="s">
        <v>16</v>
      </c>
      <c r="C295" t="s">
        <v>2</v>
      </c>
      <c r="H295" s="6">
        <f>IF($D$7&gt;=H293,-IPMT(Hypotheses!$H$21,H293,Hypotheses!$D$7,Hypotheses!$H$66),0)</f>
        <v>0</v>
      </c>
      <c r="I295" s="6">
        <f>IF($D$7&gt;=I293,-IPMT(Hypotheses!$H$21,I293,Hypotheses!$D$7,Hypotheses!$H$66),0)</f>
        <v>0</v>
      </c>
      <c r="J295" s="6">
        <f>IF($D$7&gt;=J293,-IPMT(Hypotheses!$H$21,J293,Hypotheses!$D$7,Hypotheses!$H$66),0)</f>
        <v>0</v>
      </c>
      <c r="K295" s="6">
        <f>IF($D$7&gt;=K293,-IPMT(Hypotheses!$H$21,K293,Hypotheses!$D$7,Hypotheses!$H$66),0)</f>
        <v>0</v>
      </c>
      <c r="L295" s="6">
        <f>IF($D$7&gt;=L293,-IPMT(Hypotheses!$H$21,L293,Hypotheses!$D$7,Hypotheses!$H$66),0)</f>
        <v>0</v>
      </c>
      <c r="M295" s="6">
        <f>IF($D$7&gt;=M293,-IPMT(Hypotheses!$H$21,M293,Hypotheses!$D$7,Hypotheses!$H$66),0)</f>
        <v>0</v>
      </c>
      <c r="N295" s="6">
        <f>IF($D$7&gt;=N293,-IPMT(Hypotheses!$H$21,N293,Hypotheses!$D$7,Hypotheses!$H$66),0)</f>
        <v>0</v>
      </c>
      <c r="O295" s="6">
        <f>IF($D$7&gt;=O293,-IPMT(Hypotheses!$H$21,O293,Hypotheses!$D$7,Hypotheses!$H$66),0)</f>
        <v>0</v>
      </c>
      <c r="P295" s="6">
        <f>IF($D$7&gt;=P293,-IPMT(Hypotheses!$H$21,P293,Hypotheses!$D$7,Hypotheses!$H$66),0)</f>
        <v>0</v>
      </c>
      <c r="Q295" s="6">
        <f>IF($D$7&gt;=Q293,-IPMT(Hypotheses!$H$21,Q293,Hypotheses!$D$7,Hypotheses!$H$66),0)</f>
        <v>0</v>
      </c>
      <c r="R295" s="6">
        <f>IF($D$7&gt;=R293,-IPMT(Hypotheses!$H$21,R293,Hypotheses!$D$7,Hypotheses!$H$66),0)</f>
        <v>0</v>
      </c>
      <c r="S295" s="6">
        <f>IF($D$7&gt;=S293,-IPMT(Hypotheses!$H$21,S293,Hypotheses!$D$7,Hypotheses!$H$66),0)</f>
        <v>0</v>
      </c>
      <c r="T295" s="6">
        <f>IF($D$7&gt;=T293,-IPMT(Hypotheses!$H$21,T293,Hypotheses!$D$7,Hypotheses!$H$66),0)</f>
        <v>0</v>
      </c>
      <c r="U295" s="6">
        <f>IF($D$7&gt;=U293,-IPMT(Hypotheses!$H$21,U293,Hypotheses!$D$7,Hypotheses!$H$66),0)</f>
        <v>0</v>
      </c>
      <c r="V295" s="6">
        <f>IF($D$7&gt;=V293,-IPMT(Hypotheses!$H$21,V293,Hypotheses!$D$7,Hypotheses!$H$66),0)</f>
        <v>0</v>
      </c>
      <c r="W295" s="6">
        <f>IF($D$7&gt;=W293,-IPMT(Hypotheses!$H$21,W293,Hypotheses!$D$7,Hypotheses!$H$66),0)</f>
        <v>0</v>
      </c>
      <c r="X295" s="6">
        <f>IF($D$7&gt;=X293,-IPMT(Hypotheses!$H$21,X293,Hypotheses!$D$7,Hypotheses!$H$66),0)</f>
        <v>0</v>
      </c>
      <c r="Y295" s="6">
        <f>IF($D$7&gt;=Y293,-IPMT(Hypotheses!$H$21,Y293,Hypotheses!$D$7,Hypotheses!$H$66),0)</f>
        <v>0</v>
      </c>
      <c r="Z295" s="6">
        <f>IF($D$7&gt;=Z293,-IPMT(Hypotheses!$H$21,Z293,Hypotheses!$D$7,Hypotheses!$H$66),0)</f>
        <v>0</v>
      </c>
      <c r="AA295" s="6">
        <f>IF($D$7&gt;=AA293,-IPMT(Hypotheses!$H$21,AA293,Hypotheses!$D$7,Hypotheses!$H$66),0)</f>
        <v>0</v>
      </c>
    </row>
    <row r="296" spans="2:29" hidden="1" x14ac:dyDescent="0.4">
      <c r="B296" t="s">
        <v>16</v>
      </c>
      <c r="C296" t="s">
        <v>73</v>
      </c>
      <c r="D296" s="6">
        <f>D291</f>
        <v>0</v>
      </c>
      <c r="E296" s="6">
        <f>E291</f>
        <v>0</v>
      </c>
      <c r="F296" s="6">
        <f>F291</f>
        <v>0</v>
      </c>
      <c r="G296" s="6">
        <f>G291</f>
        <v>0</v>
      </c>
      <c r="H296" s="6">
        <f>H291-H$70</f>
        <v>0</v>
      </c>
      <c r="I296" s="6">
        <f>H296*(1+$D$4)</f>
        <v>0</v>
      </c>
      <c r="J296" s="6">
        <f t="shared" ref="J296:AA296" si="227">G296*(1+$D$4)</f>
        <v>0</v>
      </c>
      <c r="K296" s="6">
        <f t="shared" si="227"/>
        <v>0</v>
      </c>
      <c r="L296" s="6">
        <f t="shared" si="227"/>
        <v>0</v>
      </c>
      <c r="M296" s="6">
        <f t="shared" si="227"/>
        <v>0</v>
      </c>
      <c r="N296" s="6">
        <f t="shared" si="227"/>
        <v>0</v>
      </c>
      <c r="O296" s="6">
        <f t="shared" si="227"/>
        <v>0</v>
      </c>
      <c r="P296" s="6">
        <f t="shared" si="227"/>
        <v>0</v>
      </c>
      <c r="Q296" s="6">
        <f t="shared" si="227"/>
        <v>0</v>
      </c>
      <c r="R296" s="6">
        <f t="shared" si="227"/>
        <v>0</v>
      </c>
      <c r="S296" s="6">
        <f t="shared" si="227"/>
        <v>0</v>
      </c>
      <c r="T296" s="6">
        <f t="shared" si="227"/>
        <v>0</v>
      </c>
      <c r="U296" s="6">
        <f t="shared" si="227"/>
        <v>0</v>
      </c>
      <c r="V296" s="6">
        <f t="shared" si="227"/>
        <v>0</v>
      </c>
      <c r="W296" s="6">
        <f t="shared" si="227"/>
        <v>0</v>
      </c>
      <c r="X296" s="6">
        <f t="shared" si="227"/>
        <v>0</v>
      </c>
      <c r="Y296" s="6">
        <f t="shared" si="227"/>
        <v>0</v>
      </c>
      <c r="Z296" s="6">
        <f t="shared" si="227"/>
        <v>0</v>
      </c>
      <c r="AA296" s="6">
        <f t="shared" si="227"/>
        <v>0</v>
      </c>
    </row>
    <row r="297" spans="2:29" hidden="1" x14ac:dyDescent="0.4"/>
    <row r="298" spans="2:29" hidden="1" x14ac:dyDescent="0.4">
      <c r="I298">
        <v>1</v>
      </c>
      <c r="J298">
        <v>2</v>
      </c>
      <c r="K298">
        <v>3</v>
      </c>
      <c r="L298">
        <v>4</v>
      </c>
      <c r="M298">
        <v>5</v>
      </c>
      <c r="N298">
        <v>6</v>
      </c>
      <c r="O298">
        <v>7</v>
      </c>
      <c r="P298">
        <v>8</v>
      </c>
      <c r="Q298">
        <v>9</v>
      </c>
      <c r="R298">
        <v>10</v>
      </c>
      <c r="S298">
        <v>11</v>
      </c>
      <c r="T298">
        <v>12</v>
      </c>
      <c r="U298">
        <v>13</v>
      </c>
      <c r="V298">
        <v>14</v>
      </c>
      <c r="W298">
        <v>15</v>
      </c>
      <c r="X298">
        <v>16</v>
      </c>
      <c r="Y298">
        <v>17</v>
      </c>
      <c r="Z298">
        <v>18</v>
      </c>
      <c r="AA298">
        <v>19</v>
      </c>
      <c r="AB298">
        <v>20</v>
      </c>
    </row>
    <row r="299" spans="2:29" hidden="1" x14ac:dyDescent="0.4">
      <c r="B299" t="s">
        <v>17</v>
      </c>
      <c r="C299" t="s">
        <v>1</v>
      </c>
      <c r="I299" s="6">
        <f>IF($D$7&gt;=I298,-PPMT(Hypotheses!$I$21,I298,Hypotheses!$D$7,Hypotheses!$I$66),0)</f>
        <v>0</v>
      </c>
      <c r="J299" s="6">
        <f>IF($D$7&gt;=J298,-PPMT(Hypotheses!$I$21,J298,Hypotheses!$D$7,Hypotheses!$I$66),0)</f>
        <v>0</v>
      </c>
      <c r="K299" s="6">
        <f>IF($D$7&gt;=K298,-PPMT(Hypotheses!$I$21,K298,Hypotheses!$D$7,Hypotheses!$I$66),0)</f>
        <v>0</v>
      </c>
      <c r="L299" s="6">
        <f>IF($D$7&gt;=L298,-PPMT(Hypotheses!$I$21,L298,Hypotheses!$D$7,Hypotheses!$I$66),0)</f>
        <v>0</v>
      </c>
      <c r="M299" s="6">
        <f>IF($D$7&gt;=M298,-PPMT(Hypotheses!$I$21,M298,Hypotheses!$D$7,Hypotheses!$I$66),0)</f>
        <v>0</v>
      </c>
      <c r="N299" s="6">
        <f>IF($D$7&gt;=N298,-PPMT(Hypotheses!$I$21,N298,Hypotheses!$D$7,Hypotheses!$I$66),0)</f>
        <v>0</v>
      </c>
      <c r="O299" s="6">
        <f>IF($D$7&gt;=O298,-PPMT(Hypotheses!$I$21,O298,Hypotheses!$D$7,Hypotheses!$I$66),0)</f>
        <v>0</v>
      </c>
      <c r="P299" s="6">
        <f>IF($D$7&gt;=P298,-PPMT(Hypotheses!$I$21,P298,Hypotheses!$D$7,Hypotheses!$I$66),0)</f>
        <v>0</v>
      </c>
      <c r="Q299" s="6">
        <f>IF($D$7&gt;=Q298,-PPMT(Hypotheses!$I$21,Q298,Hypotheses!$D$7,Hypotheses!$I$66),0)</f>
        <v>0</v>
      </c>
      <c r="R299" s="6">
        <f>IF($D$7&gt;=R298,-PPMT(Hypotheses!$I$21,R298,Hypotheses!$D$7,Hypotheses!$I$66),0)</f>
        <v>0</v>
      </c>
      <c r="S299" s="6">
        <f>IF($D$7&gt;=S298,-PPMT(Hypotheses!$I$21,S298,Hypotheses!$D$7,Hypotheses!$I$66),0)</f>
        <v>0</v>
      </c>
      <c r="T299" s="6">
        <f>IF($D$7&gt;=T298,-PPMT(Hypotheses!$I$21,T298,Hypotheses!$D$7,Hypotheses!$I$66),0)</f>
        <v>0</v>
      </c>
      <c r="U299" s="6">
        <f>IF($D$7&gt;=U298,-PPMT(Hypotheses!$I$21,U298,Hypotheses!$D$7,Hypotheses!$I$66),0)</f>
        <v>0</v>
      </c>
      <c r="V299" s="6">
        <f>IF($D$7&gt;=V298,-PPMT(Hypotheses!$I$21,V298,Hypotheses!$D$7,Hypotheses!$I$66),0)</f>
        <v>0</v>
      </c>
      <c r="W299" s="6">
        <f>IF($D$7&gt;=W298,-PPMT(Hypotheses!$I$21,W298,Hypotheses!$D$7,Hypotheses!$I$66),0)</f>
        <v>0</v>
      </c>
      <c r="X299" s="6">
        <f>IF($D$7&gt;=X298,-PPMT(Hypotheses!$I$21,X298,Hypotheses!$D$7,Hypotheses!$I$66),0)</f>
        <v>0</v>
      </c>
      <c r="Y299" s="6">
        <f>IF($D$7&gt;=Y298,-PPMT(Hypotheses!$I$21,Y298,Hypotheses!$D$7,Hypotheses!$I$66),0)</f>
        <v>0</v>
      </c>
      <c r="Z299" s="6">
        <f>IF($D$7&gt;=Z298,-PPMT(Hypotheses!$I$21,Z298,Hypotheses!$D$7,Hypotheses!$I$66),0)</f>
        <v>0</v>
      </c>
      <c r="AA299" s="6">
        <f>IF($D$7&gt;=AA298,-PPMT(Hypotheses!$I$21,AA298,Hypotheses!$D$7,Hypotheses!$I$66),0)</f>
        <v>0</v>
      </c>
      <c r="AB299" s="6">
        <f>IF($D$7&gt;=AB298,-PPMT(Hypotheses!$I$21,AB298,Hypotheses!$D$7,Hypotheses!$I$66),0)</f>
        <v>0</v>
      </c>
    </row>
    <row r="300" spans="2:29" hidden="1" x14ac:dyDescent="0.4">
      <c r="B300" t="s">
        <v>17</v>
      </c>
      <c r="C300" t="s">
        <v>2</v>
      </c>
      <c r="I300" s="6">
        <f>IF($D$7&gt;=I298,-IPMT(Hypotheses!$I$21,I298,Hypotheses!$D$7,Hypotheses!$I$66),0)</f>
        <v>0</v>
      </c>
      <c r="J300" s="6">
        <f>IF($D$7&gt;=J298,-IPMT(Hypotheses!$I$21,J298,Hypotheses!$D$7,Hypotheses!$I$66),0)</f>
        <v>0</v>
      </c>
      <c r="K300" s="6">
        <f>IF($D$7&gt;=K298,-IPMT(Hypotheses!$I$21,K298,Hypotheses!$D$7,Hypotheses!$I$66),0)</f>
        <v>0</v>
      </c>
      <c r="L300" s="6">
        <f>IF($D$7&gt;=L298,-IPMT(Hypotheses!$I$21,L298,Hypotheses!$D$7,Hypotheses!$I$66),0)</f>
        <v>0</v>
      </c>
      <c r="M300" s="6">
        <f>IF($D$7&gt;=M298,-IPMT(Hypotheses!$I$21,M298,Hypotheses!$D$7,Hypotheses!$I$66),0)</f>
        <v>0</v>
      </c>
      <c r="N300" s="6">
        <f>IF($D$7&gt;=N298,-IPMT(Hypotheses!$I$21,N298,Hypotheses!$D$7,Hypotheses!$I$66),0)</f>
        <v>0</v>
      </c>
      <c r="O300" s="6">
        <f>IF($D$7&gt;=O298,-IPMT(Hypotheses!$I$21,O298,Hypotheses!$D$7,Hypotheses!$I$66),0)</f>
        <v>0</v>
      </c>
      <c r="P300" s="6">
        <f>IF($D$7&gt;=P298,-IPMT(Hypotheses!$I$21,P298,Hypotheses!$D$7,Hypotheses!$I$66),0)</f>
        <v>0</v>
      </c>
      <c r="Q300" s="6">
        <f>IF($D$7&gt;=Q298,-IPMT(Hypotheses!$I$21,Q298,Hypotheses!$D$7,Hypotheses!$I$66),0)</f>
        <v>0</v>
      </c>
      <c r="R300" s="6">
        <f>IF($D$7&gt;=R298,-IPMT(Hypotheses!$I$21,R298,Hypotheses!$D$7,Hypotheses!$I$66),0)</f>
        <v>0</v>
      </c>
      <c r="S300" s="6">
        <f>IF($D$7&gt;=S298,-IPMT(Hypotheses!$I$21,S298,Hypotheses!$D$7,Hypotheses!$I$66),0)</f>
        <v>0</v>
      </c>
      <c r="T300" s="6">
        <f>IF($D$7&gt;=T298,-IPMT(Hypotheses!$I$21,T298,Hypotheses!$D$7,Hypotheses!$I$66),0)</f>
        <v>0</v>
      </c>
      <c r="U300" s="6">
        <f>IF($D$7&gt;=U298,-IPMT(Hypotheses!$I$21,U298,Hypotheses!$D$7,Hypotheses!$I$66),0)</f>
        <v>0</v>
      </c>
      <c r="V300" s="6">
        <f>IF($D$7&gt;=V298,-IPMT(Hypotheses!$I$21,V298,Hypotheses!$D$7,Hypotheses!$I$66),0)</f>
        <v>0</v>
      </c>
      <c r="W300" s="6">
        <f>IF($D$7&gt;=W298,-IPMT(Hypotheses!$I$21,W298,Hypotheses!$D$7,Hypotheses!$I$66),0)</f>
        <v>0</v>
      </c>
      <c r="X300" s="6">
        <f>IF($D$7&gt;=X298,-IPMT(Hypotheses!$I$21,X298,Hypotheses!$D$7,Hypotheses!$I$66),0)</f>
        <v>0</v>
      </c>
      <c r="Y300" s="6">
        <f>IF($D$7&gt;=Y298,-IPMT(Hypotheses!$I$21,Y298,Hypotheses!$D$7,Hypotheses!$I$66),0)</f>
        <v>0</v>
      </c>
      <c r="Z300" s="6">
        <f>IF($D$7&gt;=Z298,-IPMT(Hypotheses!$I$21,Z298,Hypotheses!$D$7,Hypotheses!$I$66),0)</f>
        <v>0</v>
      </c>
      <c r="AA300" s="6">
        <f>IF($D$7&gt;=AA298,-IPMT(Hypotheses!$I$21,AA298,Hypotheses!$D$7,Hypotheses!$I$66),0)</f>
        <v>0</v>
      </c>
      <c r="AB300" s="6">
        <f>IF($D$7&gt;=AB298,-IPMT(Hypotheses!$I$21,AB298,Hypotheses!$D$7,Hypotheses!$I$66),0)</f>
        <v>0</v>
      </c>
    </row>
    <row r="301" spans="2:29" hidden="1" x14ac:dyDescent="0.4">
      <c r="B301" t="s">
        <v>17</v>
      </c>
      <c r="C301" t="s">
        <v>73</v>
      </c>
      <c r="D301" s="6">
        <f>D296</f>
        <v>0</v>
      </c>
      <c r="E301" s="6">
        <f>E296</f>
        <v>0</v>
      </c>
      <c r="F301" s="6">
        <f>F296</f>
        <v>0</v>
      </c>
      <c r="G301" s="6">
        <f>G296</f>
        <v>0</v>
      </c>
      <c r="H301" s="6">
        <f>H296</f>
        <v>0</v>
      </c>
      <c r="I301" s="6">
        <f>I296-I$70</f>
        <v>0</v>
      </c>
      <c r="J301" s="6">
        <f>I301*(1+$D$4)</f>
        <v>0</v>
      </c>
      <c r="K301" s="6">
        <f t="shared" ref="K301:AB301" si="228">G301*(1+$D$4)</f>
        <v>0</v>
      </c>
      <c r="L301" s="6">
        <f t="shared" si="228"/>
        <v>0</v>
      </c>
      <c r="M301" s="6">
        <f t="shared" si="228"/>
        <v>0</v>
      </c>
      <c r="N301" s="6">
        <f t="shared" si="228"/>
        <v>0</v>
      </c>
      <c r="O301" s="6">
        <f t="shared" si="228"/>
        <v>0</v>
      </c>
      <c r="P301" s="6">
        <f t="shared" si="228"/>
        <v>0</v>
      </c>
      <c r="Q301" s="6">
        <f t="shared" si="228"/>
        <v>0</v>
      </c>
      <c r="R301" s="6">
        <f t="shared" si="228"/>
        <v>0</v>
      </c>
      <c r="S301" s="6">
        <f t="shared" si="228"/>
        <v>0</v>
      </c>
      <c r="T301" s="6">
        <f t="shared" si="228"/>
        <v>0</v>
      </c>
      <c r="U301" s="6">
        <f t="shared" si="228"/>
        <v>0</v>
      </c>
      <c r="V301" s="6">
        <f t="shared" si="228"/>
        <v>0</v>
      </c>
      <c r="W301" s="6">
        <f t="shared" si="228"/>
        <v>0</v>
      </c>
      <c r="X301" s="6">
        <f t="shared" si="228"/>
        <v>0</v>
      </c>
      <c r="Y301" s="6">
        <f t="shared" si="228"/>
        <v>0</v>
      </c>
      <c r="Z301" s="6">
        <f t="shared" si="228"/>
        <v>0</v>
      </c>
      <c r="AA301" s="6">
        <f t="shared" si="228"/>
        <v>0</v>
      </c>
      <c r="AB301" s="6">
        <f t="shared" si="228"/>
        <v>0</v>
      </c>
    </row>
    <row r="302" spans="2:29" hidden="1" x14ac:dyDescent="0.4"/>
    <row r="303" spans="2:29" hidden="1" x14ac:dyDescent="0.4">
      <c r="J303">
        <v>1</v>
      </c>
      <c r="K303">
        <v>2</v>
      </c>
      <c r="L303">
        <v>3</v>
      </c>
      <c r="M303">
        <v>4</v>
      </c>
      <c r="N303">
        <v>5</v>
      </c>
      <c r="O303">
        <v>6</v>
      </c>
      <c r="P303">
        <v>7</v>
      </c>
      <c r="Q303">
        <v>8</v>
      </c>
      <c r="R303">
        <v>9</v>
      </c>
      <c r="S303">
        <v>10</v>
      </c>
      <c r="T303">
        <v>11</v>
      </c>
      <c r="U303">
        <v>12</v>
      </c>
      <c r="V303">
        <v>13</v>
      </c>
      <c r="W303">
        <v>14</v>
      </c>
      <c r="X303">
        <v>15</v>
      </c>
      <c r="Y303">
        <v>16</v>
      </c>
      <c r="Z303">
        <v>17</v>
      </c>
      <c r="AA303">
        <v>18</v>
      </c>
      <c r="AB303">
        <v>19</v>
      </c>
      <c r="AC303">
        <v>20</v>
      </c>
    </row>
    <row r="304" spans="2:29" hidden="1" x14ac:dyDescent="0.4">
      <c r="B304" t="s">
        <v>18</v>
      </c>
      <c r="C304" t="s">
        <v>1</v>
      </c>
      <c r="J304" s="6">
        <f>IF($D$7&gt;=J303,-PPMT(Hypotheses!$J$21,J303,Hypotheses!$D$7,Hypotheses!$J$66),0)</f>
        <v>0</v>
      </c>
      <c r="K304" s="6">
        <f>IF($D$7&gt;=K303,-PPMT(Hypotheses!$J$21,K303,Hypotheses!$D$7,Hypotheses!$J$66),0)</f>
        <v>0</v>
      </c>
      <c r="L304" s="6">
        <f>IF($D$7&gt;=L303,-PPMT(Hypotheses!$J$21,L303,Hypotheses!$D$7,Hypotheses!$J$66),0)</f>
        <v>0</v>
      </c>
      <c r="M304" s="6">
        <f>IF($D$7&gt;=M303,-PPMT(Hypotheses!$J$21,M303,Hypotheses!$D$7,Hypotheses!$J$66),0)</f>
        <v>0</v>
      </c>
      <c r="N304" s="6">
        <f>IF($D$7&gt;=N303,-PPMT(Hypotheses!$J$21,N303,Hypotheses!$D$7,Hypotheses!$J$66),0)</f>
        <v>0</v>
      </c>
      <c r="O304" s="6">
        <f>IF($D$7&gt;=O303,-PPMT(Hypotheses!$J$21,O303,Hypotheses!$D$7,Hypotheses!$J$66),0)</f>
        <v>0</v>
      </c>
      <c r="P304" s="6">
        <f>IF($D$7&gt;=P303,-PPMT(Hypotheses!$J$21,P303,Hypotheses!$D$7,Hypotheses!$J$66),0)</f>
        <v>0</v>
      </c>
      <c r="Q304" s="6">
        <f>IF($D$7&gt;=Q303,-PPMT(Hypotheses!$J$21,Q303,Hypotheses!$D$7,Hypotheses!$J$66),0)</f>
        <v>0</v>
      </c>
      <c r="R304" s="6">
        <f>IF($D$7&gt;=R303,-PPMT(Hypotheses!$J$21,R303,Hypotheses!$D$7,Hypotheses!$J$66),0)</f>
        <v>0</v>
      </c>
      <c r="S304" s="6">
        <f>IF($D$7&gt;=S303,-PPMT(Hypotheses!$J$21,S303,Hypotheses!$D$7,Hypotheses!$J$66),0)</f>
        <v>0</v>
      </c>
      <c r="T304" s="6">
        <f>IF($D$7&gt;=T303,-PPMT(Hypotheses!$J$21,T303,Hypotheses!$D$7,Hypotheses!$J$66),0)</f>
        <v>0</v>
      </c>
      <c r="U304" s="6">
        <f>IF($D$7&gt;=U303,-PPMT(Hypotheses!$J$21,U303,Hypotheses!$D$7,Hypotheses!$J$66),0)</f>
        <v>0</v>
      </c>
      <c r="V304" s="6">
        <f>IF($D$7&gt;=V303,-PPMT(Hypotheses!$J$21,V303,Hypotheses!$D$7,Hypotheses!$J$66),0)</f>
        <v>0</v>
      </c>
      <c r="W304" s="6">
        <f>IF($D$7&gt;=W303,-PPMT(Hypotheses!$J$21,W303,Hypotheses!$D$7,Hypotheses!$J$66),0)</f>
        <v>0</v>
      </c>
      <c r="X304" s="6">
        <f>IF($D$7&gt;=X303,-PPMT(Hypotheses!$J$21,X303,Hypotheses!$D$7,Hypotheses!$J$66),0)</f>
        <v>0</v>
      </c>
      <c r="Y304" s="6">
        <f>IF($D$7&gt;=Y303,-PPMT(Hypotheses!$J$21,Y303,Hypotheses!$D$7,Hypotheses!$J$66),0)</f>
        <v>0</v>
      </c>
      <c r="Z304" s="6">
        <f>IF($D$7&gt;=Z303,-PPMT(Hypotheses!$J$21,Z303,Hypotheses!$D$7,Hypotheses!$J$66),0)</f>
        <v>0</v>
      </c>
      <c r="AA304" s="6">
        <f>IF($D$7&gt;=AA303,-PPMT(Hypotheses!$J$21,AA303,Hypotheses!$D$7,Hypotheses!$J$66),0)</f>
        <v>0</v>
      </c>
      <c r="AB304" s="6">
        <f>IF($D$7&gt;=AB303,-PPMT(Hypotheses!$J$21,AB303,Hypotheses!$D$7,Hypotheses!$J$66),0)</f>
        <v>0</v>
      </c>
      <c r="AC304" s="6">
        <f>IF($D$7&gt;=AC303,-PPMT(Hypotheses!$J$21,AC303,Hypotheses!$D$7,Hypotheses!$J$66),0)</f>
        <v>0</v>
      </c>
    </row>
    <row r="305" spans="2:32" hidden="1" x14ac:dyDescent="0.4">
      <c r="B305" t="s">
        <v>18</v>
      </c>
      <c r="C305" t="s">
        <v>2</v>
      </c>
      <c r="J305" s="6">
        <f>IF($D$7&gt;=J303,-IPMT(Hypotheses!$J$21,J303,Hypotheses!$D$7,Hypotheses!$J$66),0)</f>
        <v>0</v>
      </c>
      <c r="K305" s="6">
        <f>IF($D$7&gt;=K303,-IPMT(Hypotheses!$J$21,K303,Hypotheses!$D$7,Hypotheses!$J$66),0)</f>
        <v>0</v>
      </c>
      <c r="L305" s="6">
        <f>IF($D$7&gt;=L303,-IPMT(Hypotheses!$J$21,L303,Hypotheses!$D$7,Hypotheses!$J$66),0)</f>
        <v>0</v>
      </c>
      <c r="M305" s="6">
        <f>IF($D$7&gt;=M303,-IPMT(Hypotheses!$J$21,M303,Hypotheses!$D$7,Hypotheses!$J$66),0)</f>
        <v>0</v>
      </c>
      <c r="N305" s="6">
        <f>IF($D$7&gt;=N303,-IPMT(Hypotheses!$J$21,N303,Hypotheses!$D$7,Hypotheses!$J$66),0)</f>
        <v>0</v>
      </c>
      <c r="O305" s="6">
        <f>IF($D$7&gt;=O303,-IPMT(Hypotheses!$J$21,O303,Hypotheses!$D$7,Hypotheses!$J$66),0)</f>
        <v>0</v>
      </c>
      <c r="P305" s="6">
        <f>IF($D$7&gt;=P303,-IPMT(Hypotheses!$J$21,P303,Hypotheses!$D$7,Hypotheses!$J$66),0)</f>
        <v>0</v>
      </c>
      <c r="Q305" s="6">
        <f>IF($D$7&gt;=Q303,-IPMT(Hypotheses!$J$21,Q303,Hypotheses!$D$7,Hypotheses!$J$66),0)</f>
        <v>0</v>
      </c>
      <c r="R305" s="6">
        <f>IF($D$7&gt;=R303,-IPMT(Hypotheses!$J$21,R303,Hypotheses!$D$7,Hypotheses!$J$66),0)</f>
        <v>0</v>
      </c>
      <c r="S305" s="6">
        <f>IF($D$7&gt;=S303,-IPMT(Hypotheses!$J$21,S303,Hypotheses!$D$7,Hypotheses!$J$66),0)</f>
        <v>0</v>
      </c>
      <c r="T305" s="6">
        <f>IF($D$7&gt;=T303,-IPMT(Hypotheses!$J$21,T303,Hypotheses!$D$7,Hypotheses!$J$66),0)</f>
        <v>0</v>
      </c>
      <c r="U305" s="6">
        <f>IF($D$7&gt;=U303,-IPMT(Hypotheses!$J$21,U303,Hypotheses!$D$7,Hypotheses!$J$66),0)</f>
        <v>0</v>
      </c>
      <c r="V305" s="6">
        <f>IF($D$7&gt;=V303,-IPMT(Hypotheses!$J$21,V303,Hypotheses!$D$7,Hypotheses!$J$66),0)</f>
        <v>0</v>
      </c>
      <c r="W305" s="6">
        <f>IF($D$7&gt;=W303,-IPMT(Hypotheses!$J$21,W303,Hypotheses!$D$7,Hypotheses!$J$66),0)</f>
        <v>0</v>
      </c>
      <c r="X305" s="6">
        <f>IF($D$7&gt;=X303,-IPMT(Hypotheses!$J$21,X303,Hypotheses!$D$7,Hypotheses!$J$66),0)</f>
        <v>0</v>
      </c>
      <c r="Y305" s="6">
        <f>IF($D$7&gt;=Y303,-IPMT(Hypotheses!$J$21,Y303,Hypotheses!$D$7,Hypotheses!$J$66),0)</f>
        <v>0</v>
      </c>
      <c r="Z305" s="6">
        <f>IF($D$7&gt;=Z303,-IPMT(Hypotheses!$J$21,Z303,Hypotheses!$D$7,Hypotheses!$J$66),0)</f>
        <v>0</v>
      </c>
      <c r="AA305" s="6">
        <f>IF($D$7&gt;=AA303,-IPMT(Hypotheses!$J$21,AA303,Hypotheses!$D$7,Hypotheses!$J$66),0)</f>
        <v>0</v>
      </c>
      <c r="AB305" s="6">
        <f>IF($D$7&gt;=AB303,-IPMT(Hypotheses!$J$21,AB303,Hypotheses!$D$7,Hypotheses!$J$66),0)</f>
        <v>0</v>
      </c>
      <c r="AC305" s="6">
        <f>IF($D$7&gt;=AC303,-IPMT(Hypotheses!$J$21,AC303,Hypotheses!$D$7,Hypotheses!$J$66),0)</f>
        <v>0</v>
      </c>
    </row>
    <row r="306" spans="2:32" hidden="1" x14ac:dyDescent="0.4">
      <c r="B306" t="s">
        <v>18</v>
      </c>
      <c r="C306" t="s">
        <v>73</v>
      </c>
      <c r="D306" s="6">
        <f t="shared" ref="D306:I306" si="229">D301</f>
        <v>0</v>
      </c>
      <c r="E306" s="6">
        <f t="shared" si="229"/>
        <v>0</v>
      </c>
      <c r="F306" s="6">
        <f t="shared" si="229"/>
        <v>0</v>
      </c>
      <c r="G306" s="6">
        <f t="shared" si="229"/>
        <v>0</v>
      </c>
      <c r="H306" s="6">
        <f t="shared" si="229"/>
        <v>0</v>
      </c>
      <c r="I306" s="6">
        <f t="shared" si="229"/>
        <v>0</v>
      </c>
      <c r="J306" s="6">
        <f>J301-J$70</f>
        <v>0</v>
      </c>
      <c r="K306" s="6">
        <f>J306*(1+$D$4)</f>
        <v>0</v>
      </c>
      <c r="L306" s="6">
        <f t="shared" ref="L306:AC306" si="230">G306*(1+$D$4)</f>
        <v>0</v>
      </c>
      <c r="M306" s="6">
        <f t="shared" si="230"/>
        <v>0</v>
      </c>
      <c r="N306" s="6">
        <f t="shared" si="230"/>
        <v>0</v>
      </c>
      <c r="O306" s="6">
        <f t="shared" si="230"/>
        <v>0</v>
      </c>
      <c r="P306" s="6">
        <f t="shared" si="230"/>
        <v>0</v>
      </c>
      <c r="Q306" s="6">
        <f t="shared" si="230"/>
        <v>0</v>
      </c>
      <c r="R306" s="6">
        <f t="shared" si="230"/>
        <v>0</v>
      </c>
      <c r="S306" s="6">
        <f t="shared" si="230"/>
        <v>0</v>
      </c>
      <c r="T306" s="6">
        <f t="shared" si="230"/>
        <v>0</v>
      </c>
      <c r="U306" s="6">
        <f t="shared" si="230"/>
        <v>0</v>
      </c>
      <c r="V306" s="6">
        <f t="shared" si="230"/>
        <v>0</v>
      </c>
      <c r="W306" s="6">
        <f t="shared" si="230"/>
        <v>0</v>
      </c>
      <c r="X306" s="6">
        <f t="shared" si="230"/>
        <v>0</v>
      </c>
      <c r="Y306" s="6">
        <f t="shared" si="230"/>
        <v>0</v>
      </c>
      <c r="Z306" s="6">
        <f t="shared" si="230"/>
        <v>0</v>
      </c>
      <c r="AA306" s="6">
        <f t="shared" si="230"/>
        <v>0</v>
      </c>
      <c r="AB306" s="6">
        <f t="shared" si="230"/>
        <v>0</v>
      </c>
      <c r="AC306" s="6">
        <f t="shared" si="230"/>
        <v>0</v>
      </c>
    </row>
    <row r="307" spans="2:32" hidden="1" x14ac:dyDescent="0.4"/>
    <row r="308" spans="2:32" hidden="1" x14ac:dyDescent="0.4">
      <c r="K308">
        <v>1</v>
      </c>
      <c r="L308">
        <v>2</v>
      </c>
      <c r="M308">
        <v>3</v>
      </c>
      <c r="N308">
        <v>4</v>
      </c>
      <c r="O308">
        <v>5</v>
      </c>
      <c r="P308">
        <v>6</v>
      </c>
      <c r="Q308">
        <v>7</v>
      </c>
      <c r="R308">
        <v>8</v>
      </c>
      <c r="S308">
        <v>9</v>
      </c>
      <c r="T308">
        <v>10</v>
      </c>
      <c r="U308">
        <v>11</v>
      </c>
      <c r="V308">
        <v>12</v>
      </c>
      <c r="W308">
        <v>13</v>
      </c>
      <c r="X308">
        <v>14</v>
      </c>
      <c r="Y308">
        <v>15</v>
      </c>
      <c r="Z308">
        <v>16</v>
      </c>
      <c r="AA308">
        <v>17</v>
      </c>
      <c r="AB308">
        <v>18</v>
      </c>
      <c r="AC308">
        <v>19</v>
      </c>
      <c r="AD308">
        <v>20</v>
      </c>
    </row>
    <row r="309" spans="2:32" hidden="1" x14ac:dyDescent="0.4">
      <c r="B309" t="s">
        <v>19</v>
      </c>
      <c r="C309" t="s">
        <v>1</v>
      </c>
      <c r="K309" s="6">
        <f>IF($D$7&gt;=K308,-PPMT(Hypotheses!$K$21,K308,Hypotheses!$D$7,Hypotheses!$K$66),0)</f>
        <v>0</v>
      </c>
      <c r="L309" s="6">
        <f>IF($D$7&gt;=L308,-PPMT(Hypotheses!$K$21,L308,Hypotheses!$D$7,Hypotheses!$K$66),0)</f>
        <v>0</v>
      </c>
      <c r="M309" s="6">
        <f>IF($D$7&gt;=M308,-PPMT(Hypotheses!$K$21,M308,Hypotheses!$D$7,Hypotheses!$K$66),0)</f>
        <v>0</v>
      </c>
      <c r="N309" s="6">
        <f>IF($D$7&gt;=N308,-PPMT(Hypotheses!$K$21,N308,Hypotheses!$D$7,Hypotheses!$K$66),0)</f>
        <v>0</v>
      </c>
      <c r="O309" s="6">
        <f>IF($D$7&gt;=O308,-PPMT(Hypotheses!$K$21,O308,Hypotheses!$D$7,Hypotheses!$K$66),0)</f>
        <v>0</v>
      </c>
      <c r="P309" s="6">
        <f>IF($D$7&gt;=P308,-PPMT(Hypotheses!$K$21,P308,Hypotheses!$D$7,Hypotheses!$K$66),0)</f>
        <v>0</v>
      </c>
      <c r="Q309" s="6">
        <f>IF($D$7&gt;=Q308,-PPMT(Hypotheses!$K$21,Q308,Hypotheses!$D$7,Hypotheses!$K$66),0)</f>
        <v>0</v>
      </c>
      <c r="R309" s="6">
        <f>IF($D$7&gt;=R308,-PPMT(Hypotheses!$K$21,R308,Hypotheses!$D$7,Hypotheses!$K$66),0)</f>
        <v>0</v>
      </c>
      <c r="S309" s="6">
        <f>IF($D$7&gt;=S308,-PPMT(Hypotheses!$K$21,S308,Hypotheses!$D$7,Hypotheses!$K$66),0)</f>
        <v>0</v>
      </c>
      <c r="T309" s="6">
        <f>IF($D$7&gt;=T308,-PPMT(Hypotheses!$K$21,T308,Hypotheses!$D$7,Hypotheses!$K$66),0)</f>
        <v>0</v>
      </c>
      <c r="U309" s="6">
        <f>IF($D$7&gt;=U308,-PPMT(Hypotheses!$K$21,U308,Hypotheses!$D$7,Hypotheses!$K$66),0)</f>
        <v>0</v>
      </c>
      <c r="V309" s="6">
        <f>IF($D$7&gt;=V308,-PPMT(Hypotheses!$K$21,V308,Hypotheses!$D$7,Hypotheses!$K$66),0)</f>
        <v>0</v>
      </c>
      <c r="W309" s="6">
        <f>IF($D$7&gt;=W308,-PPMT(Hypotheses!$K$21,W308,Hypotheses!$D$7,Hypotheses!$K$66),0)</f>
        <v>0</v>
      </c>
      <c r="X309" s="6">
        <f>IF($D$7&gt;=X308,-PPMT(Hypotheses!$K$21,X308,Hypotheses!$D$7,Hypotheses!$K$66),0)</f>
        <v>0</v>
      </c>
      <c r="Y309" s="6">
        <f>IF($D$7&gt;=Y308,-PPMT(Hypotheses!$K$21,Y308,Hypotheses!$D$7,Hypotheses!$K$66),0)</f>
        <v>0</v>
      </c>
      <c r="Z309" s="6">
        <f>IF($D$7&gt;=Z308,-PPMT(Hypotheses!$K$21,Z308,Hypotheses!$D$7,Hypotheses!$K$66),0)</f>
        <v>0</v>
      </c>
      <c r="AA309" s="6">
        <f>IF($D$7&gt;=AA308,-PPMT(Hypotheses!$K$21,AA308,Hypotheses!$D$7,Hypotheses!$K$66),0)</f>
        <v>0</v>
      </c>
      <c r="AB309" s="6">
        <f>IF($D$7&gt;=AB308,-PPMT(Hypotheses!$K$21,AB308,Hypotheses!$D$7,Hypotheses!$K$66),0)</f>
        <v>0</v>
      </c>
      <c r="AC309" s="6">
        <f>IF($D$7&gt;=AC308,-PPMT(Hypotheses!$K$21,AC308,Hypotheses!$D$7,Hypotheses!$K$66),0)</f>
        <v>0</v>
      </c>
      <c r="AD309" s="6">
        <f>IF($D$7&gt;=AD308,-PPMT(Hypotheses!$K$21,AD308,Hypotheses!$D$7,Hypotheses!$K$66),0)</f>
        <v>0</v>
      </c>
    </row>
    <row r="310" spans="2:32" hidden="1" x14ac:dyDescent="0.4">
      <c r="B310" t="s">
        <v>19</v>
      </c>
      <c r="C310" t="s">
        <v>2</v>
      </c>
      <c r="K310" s="6">
        <f>IF($D$7&gt;=K308,-IPMT(Hypotheses!$K$21,K308,Hypotheses!$D$7,Hypotheses!$K$66),0)</f>
        <v>0</v>
      </c>
      <c r="L310" s="6">
        <f>IF($D$7&gt;=L308,-IPMT(Hypotheses!$K$21,L308,Hypotheses!$D$7,Hypotheses!$K$66),0)</f>
        <v>0</v>
      </c>
      <c r="M310" s="6">
        <f>IF($D$7&gt;=M308,-IPMT(Hypotheses!$K$21,M308,Hypotheses!$D$7,Hypotheses!$K$66),0)</f>
        <v>0</v>
      </c>
      <c r="N310" s="6">
        <f>IF($D$7&gt;=N308,-IPMT(Hypotheses!$K$21,N308,Hypotheses!$D$7,Hypotheses!$K$66),0)</f>
        <v>0</v>
      </c>
      <c r="O310" s="6">
        <f>IF($D$7&gt;=O308,-IPMT(Hypotheses!$K$21,O308,Hypotheses!$D$7,Hypotheses!$K$66),0)</f>
        <v>0</v>
      </c>
      <c r="P310" s="6">
        <f>IF($D$7&gt;=P308,-IPMT(Hypotheses!$K$21,P308,Hypotheses!$D$7,Hypotheses!$K$66),0)</f>
        <v>0</v>
      </c>
      <c r="Q310" s="6">
        <f>IF($D$7&gt;=Q308,-IPMT(Hypotheses!$K$21,Q308,Hypotheses!$D$7,Hypotheses!$K$66),0)</f>
        <v>0</v>
      </c>
      <c r="R310" s="6">
        <f>IF($D$7&gt;=R308,-IPMT(Hypotheses!$K$21,R308,Hypotheses!$D$7,Hypotheses!$K$66),0)</f>
        <v>0</v>
      </c>
      <c r="S310" s="6">
        <f>IF($D$7&gt;=S308,-IPMT(Hypotheses!$K$21,S308,Hypotheses!$D$7,Hypotheses!$K$66),0)</f>
        <v>0</v>
      </c>
      <c r="T310" s="6">
        <f>IF($D$7&gt;=T308,-IPMT(Hypotheses!$K$21,T308,Hypotheses!$D$7,Hypotheses!$K$66),0)</f>
        <v>0</v>
      </c>
      <c r="U310" s="6">
        <f>IF($D$7&gt;=U308,-IPMT(Hypotheses!$K$21,U308,Hypotheses!$D$7,Hypotheses!$K$66),0)</f>
        <v>0</v>
      </c>
      <c r="V310" s="6">
        <f>IF($D$7&gt;=V308,-IPMT(Hypotheses!$K$21,V308,Hypotheses!$D$7,Hypotheses!$K$66),0)</f>
        <v>0</v>
      </c>
      <c r="W310" s="6">
        <f>IF($D$7&gt;=W308,-IPMT(Hypotheses!$K$21,W308,Hypotheses!$D$7,Hypotheses!$K$66),0)</f>
        <v>0</v>
      </c>
      <c r="X310" s="6">
        <f>IF($D$7&gt;=X308,-IPMT(Hypotheses!$K$21,X308,Hypotheses!$D$7,Hypotheses!$K$66),0)</f>
        <v>0</v>
      </c>
      <c r="Y310" s="6">
        <f>IF($D$7&gt;=Y308,-IPMT(Hypotheses!$K$21,Y308,Hypotheses!$D$7,Hypotheses!$K$66),0)</f>
        <v>0</v>
      </c>
      <c r="Z310" s="6">
        <f>IF($D$7&gt;=Z308,-IPMT(Hypotheses!$K$21,Z308,Hypotheses!$D$7,Hypotheses!$K$66),0)</f>
        <v>0</v>
      </c>
      <c r="AA310" s="6">
        <f>IF($D$7&gt;=AA308,-IPMT(Hypotheses!$K$21,AA308,Hypotheses!$D$7,Hypotheses!$K$66),0)</f>
        <v>0</v>
      </c>
      <c r="AB310" s="6">
        <f>IF($D$7&gt;=AB308,-IPMT(Hypotheses!$K$21,AB308,Hypotheses!$D$7,Hypotheses!$K$66),0)</f>
        <v>0</v>
      </c>
      <c r="AC310" s="6">
        <f>IF($D$7&gt;=AC308,-IPMT(Hypotheses!$K$21,AC308,Hypotheses!$D$7,Hypotheses!$K$66),0)</f>
        <v>0</v>
      </c>
      <c r="AD310" s="6">
        <f>IF($D$7&gt;=AD308,-IPMT(Hypotheses!$K$21,AD308,Hypotheses!$D$7,Hypotheses!$K$66),0)</f>
        <v>0</v>
      </c>
    </row>
    <row r="311" spans="2:32" hidden="1" x14ac:dyDescent="0.4">
      <c r="B311" t="s">
        <v>19</v>
      </c>
      <c r="C311" t="s">
        <v>73</v>
      </c>
      <c r="D311" s="6">
        <f t="shared" ref="D311:J311" si="231">D306</f>
        <v>0</v>
      </c>
      <c r="E311" s="6">
        <f t="shared" si="231"/>
        <v>0</v>
      </c>
      <c r="F311" s="6">
        <f t="shared" si="231"/>
        <v>0</v>
      </c>
      <c r="G311" s="6">
        <f t="shared" si="231"/>
        <v>0</v>
      </c>
      <c r="H311" s="6">
        <f t="shared" si="231"/>
        <v>0</v>
      </c>
      <c r="I311" s="6">
        <f t="shared" si="231"/>
        <v>0</v>
      </c>
      <c r="J311" s="6">
        <f t="shared" si="231"/>
        <v>0</v>
      </c>
      <c r="K311" s="6">
        <f>K306-K$70</f>
        <v>0</v>
      </c>
      <c r="L311" s="6">
        <f>K311*(1+$D$4)</f>
        <v>0</v>
      </c>
      <c r="M311" s="6">
        <f t="shared" ref="M311:AD311" si="232">G311*(1+$D$4)</f>
        <v>0</v>
      </c>
      <c r="N311" s="6">
        <f t="shared" si="232"/>
        <v>0</v>
      </c>
      <c r="O311" s="6">
        <f t="shared" si="232"/>
        <v>0</v>
      </c>
      <c r="P311" s="6">
        <f t="shared" si="232"/>
        <v>0</v>
      </c>
      <c r="Q311" s="6">
        <f t="shared" si="232"/>
        <v>0</v>
      </c>
      <c r="R311" s="6">
        <f t="shared" si="232"/>
        <v>0</v>
      </c>
      <c r="S311" s="6">
        <f t="shared" si="232"/>
        <v>0</v>
      </c>
      <c r="T311" s="6">
        <f t="shared" si="232"/>
        <v>0</v>
      </c>
      <c r="U311" s="6">
        <f t="shared" si="232"/>
        <v>0</v>
      </c>
      <c r="V311" s="6">
        <f t="shared" si="232"/>
        <v>0</v>
      </c>
      <c r="W311" s="6">
        <f t="shared" si="232"/>
        <v>0</v>
      </c>
      <c r="X311" s="6">
        <f t="shared" si="232"/>
        <v>0</v>
      </c>
      <c r="Y311" s="6">
        <f t="shared" si="232"/>
        <v>0</v>
      </c>
      <c r="Z311" s="6">
        <f t="shared" si="232"/>
        <v>0</v>
      </c>
      <c r="AA311" s="6">
        <f t="shared" si="232"/>
        <v>0</v>
      </c>
      <c r="AB311" s="6">
        <f t="shared" si="232"/>
        <v>0</v>
      </c>
      <c r="AC311" s="6">
        <f t="shared" si="232"/>
        <v>0</v>
      </c>
      <c r="AD311" s="6">
        <f t="shared" si="232"/>
        <v>0</v>
      </c>
    </row>
    <row r="312" spans="2:32" hidden="1" x14ac:dyDescent="0.4"/>
    <row r="313" spans="2:32" hidden="1" x14ac:dyDescent="0.4">
      <c r="L313">
        <v>1</v>
      </c>
      <c r="M313">
        <v>2</v>
      </c>
      <c r="N313">
        <v>3</v>
      </c>
      <c r="O313">
        <v>4</v>
      </c>
      <c r="P313">
        <v>5</v>
      </c>
      <c r="Q313">
        <v>6</v>
      </c>
      <c r="R313">
        <v>7</v>
      </c>
      <c r="S313">
        <v>8</v>
      </c>
      <c r="T313">
        <v>9</v>
      </c>
      <c r="U313">
        <v>10</v>
      </c>
      <c r="V313">
        <v>11</v>
      </c>
      <c r="W313">
        <v>12</v>
      </c>
      <c r="X313">
        <v>13</v>
      </c>
      <c r="Y313">
        <v>14</v>
      </c>
      <c r="Z313">
        <v>15</v>
      </c>
      <c r="AA313">
        <v>16</v>
      </c>
      <c r="AB313">
        <v>17</v>
      </c>
      <c r="AC313">
        <v>18</v>
      </c>
      <c r="AD313">
        <v>19</v>
      </c>
      <c r="AE313">
        <v>20</v>
      </c>
    </row>
    <row r="314" spans="2:32" hidden="1" x14ac:dyDescent="0.4">
      <c r="B314" t="s">
        <v>20</v>
      </c>
      <c r="C314" t="s">
        <v>1</v>
      </c>
      <c r="L314" s="6">
        <f>IF($D$7&gt;=L313,-PPMT(Hypotheses!$L$21,L313,Hypotheses!$D$7,Hypotheses!$L$66),0)</f>
        <v>0</v>
      </c>
      <c r="M314" s="6">
        <f>IF($D$7&gt;=M313,-PPMT(Hypotheses!$L$21,M313,Hypotheses!$D$7,Hypotheses!$L$66),0)</f>
        <v>0</v>
      </c>
      <c r="N314" s="6">
        <f>IF($D$7&gt;=N313,-PPMT(Hypotheses!$L$21,N313,Hypotheses!$D$7,Hypotheses!$L$66),0)</f>
        <v>0</v>
      </c>
      <c r="O314" s="6">
        <f>IF($D$7&gt;=O313,-PPMT(Hypotheses!$L$21,O313,Hypotheses!$D$7,Hypotheses!$L$66),0)</f>
        <v>0</v>
      </c>
      <c r="P314" s="6">
        <f>IF($D$7&gt;=P313,-PPMT(Hypotheses!$L$21,P313,Hypotheses!$D$7,Hypotheses!$L$66),0)</f>
        <v>0</v>
      </c>
      <c r="Q314" s="6">
        <f>IF($D$7&gt;=Q313,-PPMT(Hypotheses!$L$21,Q313,Hypotheses!$D$7,Hypotheses!$L$66),0)</f>
        <v>0</v>
      </c>
      <c r="R314" s="6">
        <f>IF($D$7&gt;=R313,-PPMT(Hypotheses!$L$21,R313,Hypotheses!$D$7,Hypotheses!$L$66),0)</f>
        <v>0</v>
      </c>
      <c r="S314" s="6">
        <f>IF($D$7&gt;=S313,-PPMT(Hypotheses!$L$21,S313,Hypotheses!$D$7,Hypotheses!$L$66),0)</f>
        <v>0</v>
      </c>
      <c r="T314" s="6">
        <f>IF($D$7&gt;=T313,-PPMT(Hypotheses!$L$21,T313,Hypotheses!$D$7,Hypotheses!$L$66),0)</f>
        <v>0</v>
      </c>
      <c r="U314" s="6">
        <f>IF($D$7&gt;=U313,-PPMT(Hypotheses!$L$21,U313,Hypotheses!$D$7,Hypotheses!$L$66),0)</f>
        <v>0</v>
      </c>
      <c r="V314" s="6">
        <f>IF($D$7&gt;=V313,-PPMT(Hypotheses!$L$21,V313,Hypotheses!$D$7,Hypotheses!$L$66),0)</f>
        <v>0</v>
      </c>
      <c r="W314" s="6">
        <f>IF($D$7&gt;=W313,-PPMT(Hypotheses!$L$21,W313,Hypotheses!$D$7,Hypotheses!$L$66),0)</f>
        <v>0</v>
      </c>
      <c r="X314" s="6">
        <f>IF($D$7&gt;=X313,-PPMT(Hypotheses!$L$21,X313,Hypotheses!$D$7,Hypotheses!$L$66),0)</f>
        <v>0</v>
      </c>
      <c r="Y314" s="6">
        <f>IF($D$7&gt;=Y313,-PPMT(Hypotheses!$L$21,Y313,Hypotheses!$D$7,Hypotheses!$L$66),0)</f>
        <v>0</v>
      </c>
      <c r="Z314" s="6">
        <f>IF($D$7&gt;=Z313,-PPMT(Hypotheses!$L$21,Z313,Hypotheses!$D$7,Hypotheses!$L$66),0)</f>
        <v>0</v>
      </c>
      <c r="AA314" s="6">
        <f>IF($D$7&gt;=AA313,-PPMT(Hypotheses!$L$21,AA313,Hypotheses!$D$7,Hypotheses!$L$66),0)</f>
        <v>0</v>
      </c>
      <c r="AB314" s="6">
        <f>IF($D$7&gt;=AB313,-PPMT(Hypotheses!$L$21,AB313,Hypotheses!$D$7,Hypotheses!$L$66),0)</f>
        <v>0</v>
      </c>
      <c r="AC314" s="6">
        <f>IF($D$7&gt;=AC313,-PPMT(Hypotheses!$L$21,AC313,Hypotheses!$D$7,Hypotheses!$L$66),0)</f>
        <v>0</v>
      </c>
      <c r="AD314" s="6">
        <f>IF($D$7&gt;=AD313,-PPMT(Hypotheses!$L$21,AD313,Hypotheses!$D$7,Hypotheses!$L$66),0)</f>
        <v>0</v>
      </c>
      <c r="AE314" s="6">
        <f>IF($D$7&gt;=AE313,-PPMT(Hypotheses!$L$21,AE313,Hypotheses!$D$7,Hypotheses!$L$66),0)</f>
        <v>0</v>
      </c>
    </row>
    <row r="315" spans="2:32" hidden="1" x14ac:dyDescent="0.4">
      <c r="B315" t="s">
        <v>20</v>
      </c>
      <c r="C315" t="s">
        <v>2</v>
      </c>
      <c r="L315" s="6">
        <f>IF($D$7&gt;=L313,-IPMT(Hypotheses!$L$21,L313,Hypotheses!$D$7,Hypotheses!$L$66),0)</f>
        <v>0</v>
      </c>
      <c r="M315" s="6">
        <f>IF($D$7&gt;=M313,-IPMT(Hypotheses!$L$21,M313,Hypotheses!$D$7,Hypotheses!$L$66),0)</f>
        <v>0</v>
      </c>
      <c r="N315" s="6">
        <f>IF($D$7&gt;=N313,-IPMT(Hypotheses!$L$21,N313,Hypotheses!$D$7,Hypotheses!$L$66),0)</f>
        <v>0</v>
      </c>
      <c r="O315" s="6">
        <f>IF($D$7&gt;=O313,-IPMT(Hypotheses!$L$21,O313,Hypotheses!$D$7,Hypotheses!$L$66),0)</f>
        <v>0</v>
      </c>
      <c r="P315" s="6">
        <f>IF($D$7&gt;=P313,-IPMT(Hypotheses!$L$21,P313,Hypotheses!$D$7,Hypotheses!$L$66),0)</f>
        <v>0</v>
      </c>
      <c r="Q315" s="6">
        <f>IF($D$7&gt;=Q313,-IPMT(Hypotheses!$L$21,Q313,Hypotheses!$D$7,Hypotheses!$L$66),0)</f>
        <v>0</v>
      </c>
      <c r="R315" s="6">
        <f>IF($D$7&gt;=R313,-IPMT(Hypotheses!$L$21,R313,Hypotheses!$D$7,Hypotheses!$L$66),0)</f>
        <v>0</v>
      </c>
      <c r="S315" s="6">
        <f>IF($D$7&gt;=S313,-IPMT(Hypotheses!$L$21,S313,Hypotheses!$D$7,Hypotheses!$L$66),0)</f>
        <v>0</v>
      </c>
      <c r="T315" s="6">
        <f>IF($D$7&gt;=T313,-IPMT(Hypotheses!$L$21,T313,Hypotheses!$D$7,Hypotheses!$L$66),0)</f>
        <v>0</v>
      </c>
      <c r="U315" s="6">
        <f>IF($D$7&gt;=U313,-IPMT(Hypotheses!$L$21,U313,Hypotheses!$D$7,Hypotheses!$L$66),0)</f>
        <v>0</v>
      </c>
      <c r="V315" s="6">
        <f>IF($D$7&gt;=V313,-IPMT(Hypotheses!$L$21,V313,Hypotheses!$D$7,Hypotheses!$L$66),0)</f>
        <v>0</v>
      </c>
      <c r="W315" s="6">
        <f>IF($D$7&gt;=W313,-IPMT(Hypotheses!$L$21,W313,Hypotheses!$D$7,Hypotheses!$L$66),0)</f>
        <v>0</v>
      </c>
      <c r="X315" s="6">
        <f>IF($D$7&gt;=X313,-IPMT(Hypotheses!$L$21,X313,Hypotheses!$D$7,Hypotheses!$L$66),0)</f>
        <v>0</v>
      </c>
      <c r="Y315" s="6">
        <f>IF($D$7&gt;=Y313,-IPMT(Hypotheses!$L$21,Y313,Hypotheses!$D$7,Hypotheses!$L$66),0)</f>
        <v>0</v>
      </c>
      <c r="Z315" s="6">
        <f>IF($D$7&gt;=Z313,-IPMT(Hypotheses!$L$21,Z313,Hypotheses!$D$7,Hypotheses!$L$66),0)</f>
        <v>0</v>
      </c>
      <c r="AA315" s="6">
        <f>IF($D$7&gt;=AA313,-IPMT(Hypotheses!$L$21,AA313,Hypotheses!$D$7,Hypotheses!$L$66),0)</f>
        <v>0</v>
      </c>
      <c r="AB315" s="6">
        <f>IF($D$7&gt;=AB313,-IPMT(Hypotheses!$L$21,AB313,Hypotheses!$D$7,Hypotheses!$L$66),0)</f>
        <v>0</v>
      </c>
      <c r="AC315" s="6">
        <f>IF($D$7&gt;=AC313,-IPMT(Hypotheses!$L$21,AC313,Hypotheses!$D$7,Hypotheses!$L$66),0)</f>
        <v>0</v>
      </c>
      <c r="AD315" s="6">
        <f>IF($D$7&gt;=AD313,-IPMT(Hypotheses!$L$21,AD313,Hypotheses!$D$7,Hypotheses!$L$66),0)</f>
        <v>0</v>
      </c>
      <c r="AE315" s="6">
        <f>IF($D$7&gt;=AE313,-IPMT(Hypotheses!$L$21,AE313,Hypotheses!$D$7,Hypotheses!$L$66),0)</f>
        <v>0</v>
      </c>
    </row>
    <row r="316" spans="2:32" hidden="1" x14ac:dyDescent="0.4">
      <c r="B316" t="s">
        <v>20</v>
      </c>
      <c r="C316" t="s">
        <v>73</v>
      </c>
      <c r="D316" s="6">
        <f t="shared" ref="D316:K316" si="233">D311</f>
        <v>0</v>
      </c>
      <c r="E316" s="6">
        <f t="shared" si="233"/>
        <v>0</v>
      </c>
      <c r="F316" s="6">
        <f t="shared" si="233"/>
        <v>0</v>
      </c>
      <c r="G316" s="6">
        <f t="shared" si="233"/>
        <v>0</v>
      </c>
      <c r="H316" s="6">
        <f t="shared" si="233"/>
        <v>0</v>
      </c>
      <c r="I316" s="6">
        <f t="shared" si="233"/>
        <v>0</v>
      </c>
      <c r="J316" s="6">
        <f t="shared" si="233"/>
        <v>0</v>
      </c>
      <c r="K316" s="6">
        <f t="shared" si="233"/>
        <v>0</v>
      </c>
      <c r="L316" s="6">
        <f>L311-L$70</f>
        <v>0</v>
      </c>
      <c r="M316" s="6">
        <f>L316*(1+$D$4)</f>
        <v>0</v>
      </c>
      <c r="N316" s="6">
        <f t="shared" ref="N316:AE316" si="234">G316*(1+$D$4)</f>
        <v>0</v>
      </c>
      <c r="O316" s="6">
        <f t="shared" si="234"/>
        <v>0</v>
      </c>
      <c r="P316" s="6">
        <f t="shared" si="234"/>
        <v>0</v>
      </c>
      <c r="Q316" s="6">
        <f t="shared" si="234"/>
        <v>0</v>
      </c>
      <c r="R316" s="6">
        <f t="shared" si="234"/>
        <v>0</v>
      </c>
      <c r="S316" s="6">
        <f t="shared" si="234"/>
        <v>0</v>
      </c>
      <c r="T316" s="6">
        <f t="shared" si="234"/>
        <v>0</v>
      </c>
      <c r="U316" s="6">
        <f t="shared" si="234"/>
        <v>0</v>
      </c>
      <c r="V316" s="6">
        <f t="shared" si="234"/>
        <v>0</v>
      </c>
      <c r="W316" s="6">
        <f t="shared" si="234"/>
        <v>0</v>
      </c>
      <c r="X316" s="6">
        <f t="shared" si="234"/>
        <v>0</v>
      </c>
      <c r="Y316" s="6">
        <f t="shared" si="234"/>
        <v>0</v>
      </c>
      <c r="Z316" s="6">
        <f t="shared" si="234"/>
        <v>0</v>
      </c>
      <c r="AA316" s="6">
        <f t="shared" si="234"/>
        <v>0</v>
      </c>
      <c r="AB316" s="6">
        <f t="shared" si="234"/>
        <v>0</v>
      </c>
      <c r="AC316" s="6">
        <f t="shared" si="234"/>
        <v>0</v>
      </c>
      <c r="AD316" s="6">
        <f t="shared" si="234"/>
        <v>0</v>
      </c>
      <c r="AE316" s="6">
        <f t="shared" si="234"/>
        <v>0</v>
      </c>
    </row>
    <row r="317" spans="2:32" hidden="1" x14ac:dyDescent="0.4"/>
    <row r="318" spans="2:32" hidden="1" x14ac:dyDescent="0.4">
      <c r="M318">
        <v>1</v>
      </c>
      <c r="N318">
        <v>2</v>
      </c>
      <c r="O318">
        <v>3</v>
      </c>
      <c r="P318">
        <v>4</v>
      </c>
      <c r="Q318">
        <v>5</v>
      </c>
      <c r="R318">
        <v>6</v>
      </c>
      <c r="S318">
        <v>7</v>
      </c>
      <c r="T318">
        <v>8</v>
      </c>
      <c r="U318">
        <v>9</v>
      </c>
      <c r="V318">
        <v>10</v>
      </c>
      <c r="W318">
        <v>11</v>
      </c>
      <c r="X318">
        <v>12</v>
      </c>
      <c r="Y318">
        <v>13</v>
      </c>
      <c r="Z318">
        <v>14</v>
      </c>
      <c r="AA318">
        <v>15</v>
      </c>
      <c r="AB318">
        <v>16</v>
      </c>
      <c r="AC318">
        <v>17</v>
      </c>
      <c r="AD318">
        <v>18</v>
      </c>
      <c r="AE318">
        <v>19</v>
      </c>
      <c r="AF318">
        <v>20</v>
      </c>
    </row>
    <row r="319" spans="2:32" hidden="1" x14ac:dyDescent="0.4">
      <c r="B319" t="s">
        <v>21</v>
      </c>
      <c r="C319" t="s">
        <v>1</v>
      </c>
      <c r="M319" s="6">
        <f>IF($D$7&gt;=M318,-PPMT(Hypotheses!$M$21,M318,Hypotheses!$D$7,Hypotheses!$M$66),0)</f>
        <v>0</v>
      </c>
      <c r="N319" s="6">
        <f>IF($D$7&gt;=N318,-PPMT(Hypotheses!$M$21,N318,Hypotheses!$D$7,Hypotheses!$M$66),0)</f>
        <v>0</v>
      </c>
      <c r="O319" s="6">
        <f>IF($D$7&gt;=O318,-PPMT(Hypotheses!$M$21,O318,Hypotheses!$D$7,Hypotheses!$M$66),0)</f>
        <v>0</v>
      </c>
      <c r="P319" s="6">
        <f>IF($D$7&gt;=P318,-PPMT(Hypotheses!$M$21,P318,Hypotheses!$D$7,Hypotheses!$M$66),0)</f>
        <v>0</v>
      </c>
      <c r="Q319" s="6">
        <f>IF($D$7&gt;=Q318,-PPMT(Hypotheses!$M$21,Q318,Hypotheses!$D$7,Hypotheses!$M$66),0)</f>
        <v>0</v>
      </c>
      <c r="R319" s="6">
        <f>IF($D$7&gt;=R318,-PPMT(Hypotheses!$M$21,R318,Hypotheses!$D$7,Hypotheses!$M$66),0)</f>
        <v>0</v>
      </c>
      <c r="S319" s="6">
        <f>IF($D$7&gt;=S318,-PPMT(Hypotheses!$M$21,S318,Hypotheses!$D$7,Hypotheses!$M$66),0)</f>
        <v>0</v>
      </c>
      <c r="T319" s="6">
        <f>IF($D$7&gt;=T318,-PPMT(Hypotheses!$M$21,T318,Hypotheses!$D$7,Hypotheses!$M$66),0)</f>
        <v>0</v>
      </c>
      <c r="U319" s="6">
        <f>IF($D$7&gt;=U318,-PPMT(Hypotheses!$M$21,U318,Hypotheses!$D$7,Hypotheses!$M$66),0)</f>
        <v>0</v>
      </c>
      <c r="V319" s="6">
        <f>IF($D$7&gt;=V318,-PPMT(Hypotheses!$M$21,V318,Hypotheses!$D$7,Hypotheses!$M$66),0)</f>
        <v>0</v>
      </c>
      <c r="W319" s="6">
        <f>IF($D$7&gt;=W318,-PPMT(Hypotheses!$M$21,W318,Hypotheses!$D$7,Hypotheses!$M$66),0)</f>
        <v>0</v>
      </c>
      <c r="X319" s="6">
        <f>IF($D$7&gt;=X318,-PPMT(Hypotheses!$M$21,X318,Hypotheses!$D$7,Hypotheses!$M$66),0)</f>
        <v>0</v>
      </c>
      <c r="Y319" s="6">
        <f>IF($D$7&gt;=Y318,-PPMT(Hypotheses!$M$21,Y318,Hypotheses!$D$7,Hypotheses!$M$66),0)</f>
        <v>0</v>
      </c>
      <c r="Z319" s="6">
        <f>IF($D$7&gt;=Z318,-PPMT(Hypotheses!$M$21,Z318,Hypotheses!$D$7,Hypotheses!$M$66),0)</f>
        <v>0</v>
      </c>
      <c r="AA319" s="6">
        <f>IF($D$7&gt;=AA318,-PPMT(Hypotheses!$M$21,AA318,Hypotheses!$D$7,Hypotheses!$M$66),0)</f>
        <v>0</v>
      </c>
      <c r="AB319" s="6">
        <f>IF($D$7&gt;=AB318,-PPMT(Hypotheses!$M$21,AB318,Hypotheses!$D$7,Hypotheses!$M$66),0)</f>
        <v>0</v>
      </c>
      <c r="AC319" s="6">
        <f>IF($D$7&gt;=AC318,-PPMT(Hypotheses!$M$21,AC318,Hypotheses!$D$7,Hypotheses!$M$66),0)</f>
        <v>0</v>
      </c>
      <c r="AD319" s="6">
        <f>IF($D$7&gt;=AD318,-PPMT(Hypotheses!$M$21,AD318,Hypotheses!$D$7,Hypotheses!$M$66),0)</f>
        <v>0</v>
      </c>
      <c r="AE319" s="6">
        <f>IF($D$7&gt;=AE318,-PPMT(Hypotheses!$M$21,AE318,Hypotheses!$D$7,Hypotheses!$M$66),0)</f>
        <v>0</v>
      </c>
      <c r="AF319" s="6">
        <f>IF($D$7&gt;=AF318,-PPMT(Hypotheses!$M$21,AF318,Hypotheses!$D$7,Hypotheses!$M$66),0)</f>
        <v>0</v>
      </c>
    </row>
    <row r="320" spans="2:32" hidden="1" x14ac:dyDescent="0.4">
      <c r="B320" t="s">
        <v>21</v>
      </c>
      <c r="C320" t="s">
        <v>2</v>
      </c>
      <c r="M320" s="6">
        <f>IF($D$7&gt;=M318,-IPMT(Hypotheses!$M$21,M318,Hypotheses!$D$7,Hypotheses!$M$66),0)</f>
        <v>0</v>
      </c>
      <c r="N320" s="6">
        <f>IF($D$7&gt;=N318,-IPMT(Hypotheses!$M$21,N318,Hypotheses!$D$7,Hypotheses!$M$66),0)</f>
        <v>0</v>
      </c>
      <c r="O320" s="6">
        <f>IF($D$7&gt;=O318,-IPMT(Hypotheses!$M$21,O318,Hypotheses!$D$7,Hypotheses!$M$66),0)</f>
        <v>0</v>
      </c>
      <c r="P320" s="6">
        <f>IF($D$7&gt;=P318,-IPMT(Hypotheses!$M$21,P318,Hypotheses!$D$7,Hypotheses!$M$66),0)</f>
        <v>0</v>
      </c>
      <c r="Q320" s="6">
        <f>IF($D$7&gt;=Q318,-IPMT(Hypotheses!$M$21,Q318,Hypotheses!$D$7,Hypotheses!$M$66),0)</f>
        <v>0</v>
      </c>
      <c r="R320" s="6">
        <f>IF($D$7&gt;=R318,-IPMT(Hypotheses!$M$21,R318,Hypotheses!$D$7,Hypotheses!$M$66),0)</f>
        <v>0</v>
      </c>
      <c r="S320" s="6">
        <f>IF($D$7&gt;=S318,-IPMT(Hypotheses!$M$21,S318,Hypotheses!$D$7,Hypotheses!$M$66),0)</f>
        <v>0</v>
      </c>
      <c r="T320" s="6">
        <f>IF($D$7&gt;=T318,-IPMT(Hypotheses!$M$21,T318,Hypotheses!$D$7,Hypotheses!$M$66),0)</f>
        <v>0</v>
      </c>
      <c r="U320" s="6">
        <f>IF($D$7&gt;=U318,-IPMT(Hypotheses!$M$21,U318,Hypotheses!$D$7,Hypotheses!$M$66),0)</f>
        <v>0</v>
      </c>
      <c r="V320" s="6">
        <f>IF($D$7&gt;=V318,-IPMT(Hypotheses!$M$21,V318,Hypotheses!$D$7,Hypotheses!$M$66),0)</f>
        <v>0</v>
      </c>
      <c r="W320" s="6">
        <f>IF($D$7&gt;=W318,-IPMT(Hypotheses!$M$21,W318,Hypotheses!$D$7,Hypotheses!$M$66),0)</f>
        <v>0</v>
      </c>
      <c r="X320" s="6">
        <f>IF($D$7&gt;=X318,-IPMT(Hypotheses!$M$21,X318,Hypotheses!$D$7,Hypotheses!$M$66),0)</f>
        <v>0</v>
      </c>
      <c r="Y320" s="6">
        <f>IF($D$7&gt;=Y318,-IPMT(Hypotheses!$M$21,Y318,Hypotheses!$D$7,Hypotheses!$M$66),0)</f>
        <v>0</v>
      </c>
      <c r="Z320" s="6">
        <f>IF($D$7&gt;=Z318,-IPMT(Hypotheses!$M$21,Z318,Hypotheses!$D$7,Hypotheses!$M$66),0)</f>
        <v>0</v>
      </c>
      <c r="AA320" s="6">
        <f>IF($D$7&gt;=AA318,-IPMT(Hypotheses!$M$21,AA318,Hypotheses!$D$7,Hypotheses!$M$66),0)</f>
        <v>0</v>
      </c>
      <c r="AB320" s="6">
        <f>IF($D$7&gt;=AB318,-IPMT(Hypotheses!$M$21,AB318,Hypotheses!$D$7,Hypotheses!$M$66),0)</f>
        <v>0</v>
      </c>
      <c r="AC320" s="6">
        <f>IF($D$7&gt;=AC318,-IPMT(Hypotheses!$M$21,AC318,Hypotheses!$D$7,Hypotheses!$M$66),0)</f>
        <v>0</v>
      </c>
      <c r="AD320" s="6">
        <f>IF($D$7&gt;=AD318,-IPMT(Hypotheses!$M$21,AD318,Hypotheses!$D$7,Hypotheses!$M$66),0)</f>
        <v>0</v>
      </c>
      <c r="AE320" s="6">
        <f>IF($D$7&gt;=AE318,-IPMT(Hypotheses!$M$21,AE318,Hypotheses!$D$7,Hypotheses!$M$66),0)</f>
        <v>0</v>
      </c>
      <c r="AF320" s="6">
        <f>IF($D$7&gt;=AF318,-IPMT(Hypotheses!$M$21,AF318,Hypotheses!$D$7,Hypotheses!$M$66),0)</f>
        <v>0</v>
      </c>
    </row>
    <row r="321" spans="2:35" hidden="1" x14ac:dyDescent="0.4">
      <c r="B321" t="s">
        <v>21</v>
      </c>
      <c r="C321" t="s">
        <v>73</v>
      </c>
      <c r="D321" s="6">
        <f t="shared" ref="D321:L321" si="235">D316</f>
        <v>0</v>
      </c>
      <c r="E321" s="6">
        <f t="shared" si="235"/>
        <v>0</v>
      </c>
      <c r="F321" s="6">
        <f t="shared" si="235"/>
        <v>0</v>
      </c>
      <c r="G321" s="6">
        <f t="shared" si="235"/>
        <v>0</v>
      </c>
      <c r="H321" s="6">
        <f t="shared" si="235"/>
        <v>0</v>
      </c>
      <c r="I321" s="6">
        <f t="shared" si="235"/>
        <v>0</v>
      </c>
      <c r="J321" s="6">
        <f t="shared" si="235"/>
        <v>0</v>
      </c>
      <c r="K321" s="6">
        <f t="shared" si="235"/>
        <v>0</v>
      </c>
      <c r="L321" s="6">
        <f t="shared" si="235"/>
        <v>0</v>
      </c>
      <c r="M321" s="6">
        <f>M316-M$70</f>
        <v>0</v>
      </c>
      <c r="N321" s="6">
        <f>M321*(1+$D$4)</f>
        <v>0</v>
      </c>
      <c r="O321" s="6">
        <f t="shared" ref="O321:AF321" si="236">G321*(1+$D$4)</f>
        <v>0</v>
      </c>
      <c r="P321" s="6">
        <f t="shared" si="236"/>
        <v>0</v>
      </c>
      <c r="Q321" s="6">
        <f t="shared" si="236"/>
        <v>0</v>
      </c>
      <c r="R321" s="6">
        <f t="shared" si="236"/>
        <v>0</v>
      </c>
      <c r="S321" s="6">
        <f t="shared" si="236"/>
        <v>0</v>
      </c>
      <c r="T321" s="6">
        <f t="shared" si="236"/>
        <v>0</v>
      </c>
      <c r="U321" s="6">
        <f t="shared" si="236"/>
        <v>0</v>
      </c>
      <c r="V321" s="6">
        <f t="shared" si="236"/>
        <v>0</v>
      </c>
      <c r="W321" s="6">
        <f t="shared" si="236"/>
        <v>0</v>
      </c>
      <c r="X321" s="6">
        <f t="shared" si="236"/>
        <v>0</v>
      </c>
      <c r="Y321" s="6">
        <f t="shared" si="236"/>
        <v>0</v>
      </c>
      <c r="Z321" s="6">
        <f t="shared" si="236"/>
        <v>0</v>
      </c>
      <c r="AA321" s="6">
        <f t="shared" si="236"/>
        <v>0</v>
      </c>
      <c r="AB321" s="6">
        <f t="shared" si="236"/>
        <v>0</v>
      </c>
      <c r="AC321" s="6">
        <f t="shared" si="236"/>
        <v>0</v>
      </c>
      <c r="AD321" s="6">
        <f t="shared" si="236"/>
        <v>0</v>
      </c>
      <c r="AE321" s="6">
        <f t="shared" si="236"/>
        <v>0</v>
      </c>
      <c r="AF321" s="6">
        <f t="shared" si="236"/>
        <v>0</v>
      </c>
    </row>
    <row r="322" spans="2:35" hidden="1" x14ac:dyDescent="0.4"/>
    <row r="323" spans="2:35" hidden="1" x14ac:dyDescent="0.4">
      <c r="N323">
        <v>1</v>
      </c>
      <c r="O323">
        <v>2</v>
      </c>
      <c r="P323">
        <v>3</v>
      </c>
      <c r="Q323">
        <v>4</v>
      </c>
      <c r="R323">
        <v>5</v>
      </c>
      <c r="S323">
        <v>6</v>
      </c>
      <c r="T323">
        <v>7</v>
      </c>
      <c r="U323">
        <v>8</v>
      </c>
      <c r="V323">
        <v>9</v>
      </c>
      <c r="W323">
        <v>10</v>
      </c>
      <c r="X323">
        <v>11</v>
      </c>
      <c r="Y323">
        <v>12</v>
      </c>
      <c r="Z323">
        <v>13</v>
      </c>
      <c r="AA323">
        <v>14</v>
      </c>
      <c r="AB323">
        <v>15</v>
      </c>
      <c r="AC323">
        <v>16</v>
      </c>
      <c r="AD323">
        <v>17</v>
      </c>
      <c r="AE323">
        <v>18</v>
      </c>
      <c r="AF323">
        <v>19</v>
      </c>
      <c r="AG323">
        <v>20</v>
      </c>
    </row>
    <row r="324" spans="2:35" hidden="1" x14ac:dyDescent="0.4">
      <c r="B324" t="s">
        <v>22</v>
      </c>
      <c r="C324" t="s">
        <v>1</v>
      </c>
      <c r="N324" s="6">
        <f>IF($D$7&gt;=N323,-PPMT(Hypotheses!$N$21,N323,Hypotheses!$D$7,Hypotheses!$N$66),0)</f>
        <v>0</v>
      </c>
      <c r="O324" s="6">
        <f>IF($D$7&gt;=O323,-PPMT(Hypotheses!$N$21,O323,Hypotheses!$D$7,Hypotheses!$N$66),0)</f>
        <v>0</v>
      </c>
      <c r="P324" s="6">
        <f>IF($D$7&gt;=P323,-PPMT(Hypotheses!$N$21,P323,Hypotheses!$D$7,Hypotheses!$N$66),0)</f>
        <v>0</v>
      </c>
      <c r="Q324" s="6">
        <f>IF($D$7&gt;=Q323,-PPMT(Hypotheses!$N$21,Q323,Hypotheses!$D$7,Hypotheses!$N$66),0)</f>
        <v>0</v>
      </c>
      <c r="R324" s="6">
        <f>IF($D$7&gt;=R323,-PPMT(Hypotheses!$N$21,R323,Hypotheses!$D$7,Hypotheses!$N$66),0)</f>
        <v>0</v>
      </c>
      <c r="S324" s="6">
        <f>IF($D$7&gt;=S323,-PPMT(Hypotheses!$N$21,S323,Hypotheses!$D$7,Hypotheses!$N$66),0)</f>
        <v>0</v>
      </c>
      <c r="T324" s="6">
        <f>IF($D$7&gt;=T323,-PPMT(Hypotheses!$N$21,T323,Hypotheses!$D$7,Hypotheses!$N$66),0)</f>
        <v>0</v>
      </c>
      <c r="U324" s="6">
        <f>IF($D$7&gt;=U323,-PPMT(Hypotheses!$N$21,U323,Hypotheses!$D$7,Hypotheses!$N$66),0)</f>
        <v>0</v>
      </c>
      <c r="V324" s="6">
        <f>IF($D$7&gt;=V323,-PPMT(Hypotheses!$N$21,V323,Hypotheses!$D$7,Hypotheses!$N$66),0)</f>
        <v>0</v>
      </c>
      <c r="W324" s="6">
        <f>IF($D$7&gt;=W323,-PPMT(Hypotheses!$N$21,W323,Hypotheses!$D$7,Hypotheses!$N$66),0)</f>
        <v>0</v>
      </c>
      <c r="X324" s="6">
        <f>IF($D$7&gt;=X323,-PPMT(Hypotheses!$N$21,X323,Hypotheses!$D$7,Hypotheses!$N$66),0)</f>
        <v>0</v>
      </c>
      <c r="Y324" s="6">
        <f>IF($D$7&gt;=Y323,-PPMT(Hypotheses!$N$21,Y323,Hypotheses!$D$7,Hypotheses!$N$66),0)</f>
        <v>0</v>
      </c>
      <c r="Z324" s="6">
        <f>IF($D$7&gt;=Z323,-PPMT(Hypotheses!$N$21,Z323,Hypotheses!$D$7,Hypotheses!$N$66),0)</f>
        <v>0</v>
      </c>
      <c r="AA324" s="6">
        <f>IF($D$7&gt;=AA323,-PPMT(Hypotheses!$N$21,AA323,Hypotheses!$D$7,Hypotheses!$N$66),0)</f>
        <v>0</v>
      </c>
      <c r="AB324" s="6">
        <f>IF($D$7&gt;=AB323,-PPMT(Hypotheses!$N$21,AB323,Hypotheses!$D$7,Hypotheses!$N$66),0)</f>
        <v>0</v>
      </c>
      <c r="AC324" s="6">
        <f>IF($D$7&gt;=AC323,-PPMT(Hypotheses!$N$21,AC323,Hypotheses!$D$7,Hypotheses!$N$66),0)</f>
        <v>0</v>
      </c>
      <c r="AD324" s="6">
        <f>IF($D$7&gt;=AD323,-PPMT(Hypotheses!$N$21,AD323,Hypotheses!$D$7,Hypotheses!$N$66),0)</f>
        <v>0</v>
      </c>
      <c r="AE324" s="6">
        <f>IF($D$7&gt;=AE323,-PPMT(Hypotheses!$N$21,AE323,Hypotheses!$D$7,Hypotheses!$N$66),0)</f>
        <v>0</v>
      </c>
      <c r="AF324" s="6">
        <f>IF($D$7&gt;=AF323,-PPMT(Hypotheses!$N$21,AF323,Hypotheses!$D$7,Hypotheses!$N$66),0)</f>
        <v>0</v>
      </c>
      <c r="AG324" s="6">
        <f>IF($D$7&gt;=AG323,-PPMT(Hypotheses!$N$21,AG323,Hypotheses!$D$7,Hypotheses!$N$66),0)</f>
        <v>0</v>
      </c>
    </row>
    <row r="325" spans="2:35" hidden="1" x14ac:dyDescent="0.4">
      <c r="B325" t="s">
        <v>22</v>
      </c>
      <c r="C325" t="s">
        <v>2</v>
      </c>
      <c r="N325" s="6">
        <f>IF($D$7&gt;=N323,-IPMT(Hypotheses!$N$21,N323,Hypotheses!$D$7,Hypotheses!$N$66),0)</f>
        <v>0</v>
      </c>
      <c r="O325" s="6">
        <f>IF($D$7&gt;=O323,-IPMT(Hypotheses!$N$21,O323,Hypotheses!$D$7,Hypotheses!$N$66),0)</f>
        <v>0</v>
      </c>
      <c r="P325" s="6">
        <f>IF($D$7&gt;=P323,-IPMT(Hypotheses!$N$21,P323,Hypotheses!$D$7,Hypotheses!$N$66),0)</f>
        <v>0</v>
      </c>
      <c r="Q325" s="6">
        <f>IF($D$7&gt;=Q323,-IPMT(Hypotheses!$N$21,Q323,Hypotheses!$D$7,Hypotheses!$N$66),0)</f>
        <v>0</v>
      </c>
      <c r="R325" s="6">
        <f>IF($D$7&gt;=R323,-IPMT(Hypotheses!$N$21,R323,Hypotheses!$D$7,Hypotheses!$N$66),0)</f>
        <v>0</v>
      </c>
      <c r="S325" s="6">
        <f>IF($D$7&gt;=S323,-IPMT(Hypotheses!$N$21,S323,Hypotheses!$D$7,Hypotheses!$N$66),0)</f>
        <v>0</v>
      </c>
      <c r="T325" s="6">
        <f>IF($D$7&gt;=T323,-IPMT(Hypotheses!$N$21,T323,Hypotheses!$D$7,Hypotheses!$N$66),0)</f>
        <v>0</v>
      </c>
      <c r="U325" s="6">
        <f>IF($D$7&gt;=U323,-IPMT(Hypotheses!$N$21,U323,Hypotheses!$D$7,Hypotheses!$N$66),0)</f>
        <v>0</v>
      </c>
      <c r="V325" s="6">
        <f>IF($D$7&gt;=V323,-IPMT(Hypotheses!$N$21,V323,Hypotheses!$D$7,Hypotheses!$N$66),0)</f>
        <v>0</v>
      </c>
      <c r="W325" s="6">
        <f>IF($D$7&gt;=W323,-IPMT(Hypotheses!$N$21,W323,Hypotheses!$D$7,Hypotheses!$N$66),0)</f>
        <v>0</v>
      </c>
      <c r="X325" s="6">
        <f>IF($D$7&gt;=X323,-IPMT(Hypotheses!$N$21,X323,Hypotheses!$D$7,Hypotheses!$N$66),0)</f>
        <v>0</v>
      </c>
      <c r="Y325" s="6">
        <f>IF($D$7&gt;=Y323,-IPMT(Hypotheses!$N$21,Y323,Hypotheses!$D$7,Hypotheses!$N$66),0)</f>
        <v>0</v>
      </c>
      <c r="Z325" s="6">
        <f>IF($D$7&gt;=Z323,-IPMT(Hypotheses!$N$21,Z323,Hypotheses!$D$7,Hypotheses!$N$66),0)</f>
        <v>0</v>
      </c>
      <c r="AA325" s="6">
        <f>IF($D$7&gt;=AA323,-IPMT(Hypotheses!$N$21,AA323,Hypotheses!$D$7,Hypotheses!$N$66),0)</f>
        <v>0</v>
      </c>
      <c r="AB325" s="6">
        <f>IF($D$7&gt;=AB323,-IPMT(Hypotheses!$N$21,AB323,Hypotheses!$D$7,Hypotheses!$N$66),0)</f>
        <v>0</v>
      </c>
      <c r="AC325" s="6">
        <f>IF($D$7&gt;=AC323,-IPMT(Hypotheses!$N$21,AC323,Hypotheses!$D$7,Hypotheses!$N$66),0)</f>
        <v>0</v>
      </c>
      <c r="AD325" s="6">
        <f>IF($D$7&gt;=AD323,-IPMT(Hypotheses!$N$21,AD323,Hypotheses!$D$7,Hypotheses!$N$66),0)</f>
        <v>0</v>
      </c>
      <c r="AE325" s="6">
        <f>IF($D$7&gt;=AE323,-IPMT(Hypotheses!$N$21,AE323,Hypotheses!$D$7,Hypotheses!$N$66),0)</f>
        <v>0</v>
      </c>
      <c r="AF325" s="6">
        <f>IF($D$7&gt;=AF323,-IPMT(Hypotheses!$N$21,AF323,Hypotheses!$D$7,Hypotheses!$N$66),0)</f>
        <v>0</v>
      </c>
      <c r="AG325" s="6">
        <f>IF($D$7&gt;=AG323,-IPMT(Hypotheses!$N$21,AG323,Hypotheses!$D$7,Hypotheses!$N$66),0)</f>
        <v>0</v>
      </c>
    </row>
    <row r="326" spans="2:35" hidden="1" x14ac:dyDescent="0.4">
      <c r="B326" t="s">
        <v>22</v>
      </c>
      <c r="C326" t="s">
        <v>73</v>
      </c>
      <c r="D326" s="6">
        <f t="shared" ref="D326:M326" si="237">D321</f>
        <v>0</v>
      </c>
      <c r="E326" s="6">
        <f t="shared" si="237"/>
        <v>0</v>
      </c>
      <c r="F326" s="6">
        <f t="shared" si="237"/>
        <v>0</v>
      </c>
      <c r="G326" s="6">
        <f t="shared" si="237"/>
        <v>0</v>
      </c>
      <c r="H326" s="6">
        <f t="shared" si="237"/>
        <v>0</v>
      </c>
      <c r="I326" s="6">
        <f t="shared" si="237"/>
        <v>0</v>
      </c>
      <c r="J326" s="6">
        <f t="shared" si="237"/>
        <v>0</v>
      </c>
      <c r="K326" s="6">
        <f t="shared" si="237"/>
        <v>0</v>
      </c>
      <c r="L326" s="6">
        <f t="shared" si="237"/>
        <v>0</v>
      </c>
      <c r="M326" s="6">
        <f t="shared" si="237"/>
        <v>0</v>
      </c>
      <c r="N326" s="6">
        <f>N321-N$70</f>
        <v>0</v>
      </c>
      <c r="O326" s="6">
        <f>N326*(1+$D$4)</f>
        <v>0</v>
      </c>
      <c r="P326" s="6">
        <f t="shared" ref="P326:AG326" si="238">G326*(1+$D$4)</f>
        <v>0</v>
      </c>
      <c r="Q326" s="6">
        <f t="shared" si="238"/>
        <v>0</v>
      </c>
      <c r="R326" s="6">
        <f t="shared" si="238"/>
        <v>0</v>
      </c>
      <c r="S326" s="6">
        <f t="shared" si="238"/>
        <v>0</v>
      </c>
      <c r="T326" s="6">
        <f t="shared" si="238"/>
        <v>0</v>
      </c>
      <c r="U326" s="6">
        <f t="shared" si="238"/>
        <v>0</v>
      </c>
      <c r="V326" s="6">
        <f t="shared" si="238"/>
        <v>0</v>
      </c>
      <c r="W326" s="6">
        <f t="shared" si="238"/>
        <v>0</v>
      </c>
      <c r="X326" s="6">
        <f t="shared" si="238"/>
        <v>0</v>
      </c>
      <c r="Y326" s="6">
        <f t="shared" si="238"/>
        <v>0</v>
      </c>
      <c r="Z326" s="6">
        <f t="shared" si="238"/>
        <v>0</v>
      </c>
      <c r="AA326" s="6">
        <f t="shared" si="238"/>
        <v>0</v>
      </c>
      <c r="AB326" s="6">
        <f t="shared" si="238"/>
        <v>0</v>
      </c>
      <c r="AC326" s="6">
        <f t="shared" si="238"/>
        <v>0</v>
      </c>
      <c r="AD326" s="6">
        <f t="shared" si="238"/>
        <v>0</v>
      </c>
      <c r="AE326" s="6">
        <f t="shared" si="238"/>
        <v>0</v>
      </c>
      <c r="AF326" s="6">
        <f t="shared" si="238"/>
        <v>0</v>
      </c>
      <c r="AG326" s="6">
        <f t="shared" si="238"/>
        <v>0</v>
      </c>
    </row>
    <row r="327" spans="2:35" hidden="1" x14ac:dyDescent="0.4"/>
    <row r="328" spans="2:35" hidden="1" x14ac:dyDescent="0.4">
      <c r="O328">
        <v>1</v>
      </c>
      <c r="P328">
        <v>2</v>
      </c>
      <c r="Q328">
        <v>3</v>
      </c>
      <c r="R328">
        <v>4</v>
      </c>
      <c r="S328">
        <v>5</v>
      </c>
      <c r="T328">
        <v>6</v>
      </c>
      <c r="U328">
        <v>7</v>
      </c>
      <c r="V328">
        <v>8</v>
      </c>
      <c r="W328">
        <v>9</v>
      </c>
      <c r="X328">
        <v>10</v>
      </c>
      <c r="Y328">
        <v>11</v>
      </c>
      <c r="Z328">
        <v>12</v>
      </c>
      <c r="AA328">
        <v>13</v>
      </c>
      <c r="AB328">
        <v>14</v>
      </c>
      <c r="AC328">
        <v>15</v>
      </c>
      <c r="AD328">
        <v>16</v>
      </c>
      <c r="AE328">
        <v>17</v>
      </c>
      <c r="AF328">
        <v>18</v>
      </c>
      <c r="AG328">
        <v>19</v>
      </c>
      <c r="AH328">
        <v>20</v>
      </c>
    </row>
    <row r="329" spans="2:35" hidden="1" x14ac:dyDescent="0.4">
      <c r="B329" t="s">
        <v>23</v>
      </c>
      <c r="C329" t="s">
        <v>1</v>
      </c>
      <c r="O329" s="6">
        <f>IF($D$7&gt;=O328,-PPMT(Hypotheses!$O$21,O328,Hypotheses!$D$7,Hypotheses!$O$66),0)</f>
        <v>0</v>
      </c>
      <c r="P329" s="6">
        <f>IF($D$7&gt;=P328,-PPMT(Hypotheses!$O$21,P328,Hypotheses!$D$7,Hypotheses!$O$66),0)</f>
        <v>0</v>
      </c>
      <c r="Q329" s="6">
        <f>IF($D$7&gt;=Q328,-PPMT(Hypotheses!$O$21,Q328,Hypotheses!$D$7,Hypotheses!$O$66),0)</f>
        <v>0</v>
      </c>
      <c r="R329" s="6">
        <f>IF($D$7&gt;=R328,-PPMT(Hypotheses!$O$21,R328,Hypotheses!$D$7,Hypotheses!$O$66),0)</f>
        <v>0</v>
      </c>
      <c r="S329" s="6">
        <f>IF($D$7&gt;=S328,-PPMT(Hypotheses!$O$21,S328,Hypotheses!$D$7,Hypotheses!$O$66),0)</f>
        <v>0</v>
      </c>
      <c r="T329" s="6">
        <f>IF($D$7&gt;=T328,-PPMT(Hypotheses!$O$21,T328,Hypotheses!$D$7,Hypotheses!$O$66),0)</f>
        <v>0</v>
      </c>
      <c r="U329" s="6">
        <f>IF($D$7&gt;=U328,-PPMT(Hypotheses!$O$21,U328,Hypotheses!$D$7,Hypotheses!$O$66),0)</f>
        <v>0</v>
      </c>
      <c r="V329" s="6">
        <f>IF($D$7&gt;=V328,-PPMT(Hypotheses!$O$21,V328,Hypotheses!$D$7,Hypotheses!$O$66),0)</f>
        <v>0</v>
      </c>
      <c r="W329" s="6">
        <f>IF($D$7&gt;=W328,-PPMT(Hypotheses!$O$21,W328,Hypotheses!$D$7,Hypotheses!$O$66),0)</f>
        <v>0</v>
      </c>
      <c r="X329" s="6">
        <f>IF($D$7&gt;=X328,-PPMT(Hypotheses!$O$21,X328,Hypotheses!$D$7,Hypotheses!$O$66),0)</f>
        <v>0</v>
      </c>
      <c r="Y329" s="6">
        <f>IF($D$7&gt;=Y328,-PPMT(Hypotheses!$O$21,Y328,Hypotheses!$D$7,Hypotheses!$O$66),0)</f>
        <v>0</v>
      </c>
      <c r="Z329" s="6">
        <f>IF($D$7&gt;=Z328,-PPMT(Hypotheses!$O$21,Z328,Hypotheses!$D$7,Hypotheses!$O$66),0)</f>
        <v>0</v>
      </c>
      <c r="AA329" s="6">
        <f>IF($D$7&gt;=AA328,-PPMT(Hypotheses!$O$21,AA328,Hypotheses!$D$7,Hypotheses!$O$66),0)</f>
        <v>0</v>
      </c>
      <c r="AB329" s="6">
        <f>IF($D$7&gt;=AB328,-PPMT(Hypotheses!$O$21,AB328,Hypotheses!$D$7,Hypotheses!$O$66),0)</f>
        <v>0</v>
      </c>
      <c r="AC329" s="6">
        <f>IF($D$7&gt;=AC328,-PPMT(Hypotheses!$O$21,AC328,Hypotheses!$D$7,Hypotheses!$O$66),0)</f>
        <v>0</v>
      </c>
      <c r="AD329" s="6">
        <f>IF($D$7&gt;=AD328,-PPMT(Hypotheses!$O$21,AD328,Hypotheses!$D$7,Hypotheses!$O$66),0)</f>
        <v>0</v>
      </c>
      <c r="AE329" s="6">
        <f>IF($D$7&gt;=AE328,-PPMT(Hypotheses!$O$21,AE328,Hypotheses!$D$7,Hypotheses!$O$66),0)</f>
        <v>0</v>
      </c>
      <c r="AF329" s="6">
        <f>IF($D$7&gt;=AF328,-PPMT(Hypotheses!$O$21,AF328,Hypotheses!$D$7,Hypotheses!$O$66),0)</f>
        <v>0</v>
      </c>
      <c r="AG329" s="6">
        <f>IF($D$7&gt;=AG328,-PPMT(Hypotheses!$O$21,AG328,Hypotheses!$D$7,Hypotheses!$O$66),0)</f>
        <v>0</v>
      </c>
      <c r="AH329" s="6">
        <f>IF($D$7&gt;=AH328,-PPMT(Hypotheses!$O$21,AH328,Hypotheses!$D$7,Hypotheses!$O$66),0)</f>
        <v>0</v>
      </c>
    </row>
    <row r="330" spans="2:35" hidden="1" x14ac:dyDescent="0.4">
      <c r="B330" t="s">
        <v>23</v>
      </c>
      <c r="C330" t="s">
        <v>2</v>
      </c>
      <c r="O330" s="6">
        <f>IF($D$7&gt;=O328,-IPMT(Hypotheses!$O$21,O328,Hypotheses!$D$7,Hypotheses!$O$66),0)</f>
        <v>0</v>
      </c>
      <c r="P330" s="6">
        <f>IF($D$7&gt;=P328,-IPMT(Hypotheses!$O$21,P328,Hypotheses!$D$7,Hypotheses!$O$66),0)</f>
        <v>0</v>
      </c>
      <c r="Q330" s="6">
        <f>IF($D$7&gt;=Q328,-IPMT(Hypotheses!$O$21,Q328,Hypotheses!$D$7,Hypotheses!$O$66),0)</f>
        <v>0</v>
      </c>
      <c r="R330" s="6">
        <f>IF($D$7&gt;=R328,-IPMT(Hypotheses!$O$21,R328,Hypotheses!$D$7,Hypotheses!$O$66),0)</f>
        <v>0</v>
      </c>
      <c r="S330" s="6">
        <f>IF($D$7&gt;=S328,-IPMT(Hypotheses!$O$21,S328,Hypotheses!$D$7,Hypotheses!$O$66),0)</f>
        <v>0</v>
      </c>
      <c r="T330" s="6">
        <f>IF($D$7&gt;=T328,-IPMT(Hypotheses!$O$21,T328,Hypotheses!$D$7,Hypotheses!$O$66),0)</f>
        <v>0</v>
      </c>
      <c r="U330" s="6">
        <f>IF($D$7&gt;=U328,-IPMT(Hypotheses!$O$21,U328,Hypotheses!$D$7,Hypotheses!$O$66),0)</f>
        <v>0</v>
      </c>
      <c r="V330" s="6">
        <f>IF($D$7&gt;=V328,-IPMT(Hypotheses!$O$21,V328,Hypotheses!$D$7,Hypotheses!$O$66),0)</f>
        <v>0</v>
      </c>
      <c r="W330" s="6">
        <f>IF($D$7&gt;=W328,-IPMT(Hypotheses!$O$21,W328,Hypotheses!$D$7,Hypotheses!$O$66),0)</f>
        <v>0</v>
      </c>
      <c r="X330" s="6">
        <f>IF($D$7&gt;=X328,-IPMT(Hypotheses!$O$21,X328,Hypotheses!$D$7,Hypotheses!$O$66),0)</f>
        <v>0</v>
      </c>
      <c r="Y330" s="6">
        <f>IF($D$7&gt;=Y328,-IPMT(Hypotheses!$O$21,Y328,Hypotheses!$D$7,Hypotheses!$O$66),0)</f>
        <v>0</v>
      </c>
      <c r="Z330" s="6">
        <f>IF($D$7&gt;=Z328,-IPMT(Hypotheses!$O$21,Z328,Hypotheses!$D$7,Hypotheses!$O$66),0)</f>
        <v>0</v>
      </c>
      <c r="AA330" s="6">
        <f>IF($D$7&gt;=AA328,-IPMT(Hypotheses!$O$21,AA328,Hypotheses!$D$7,Hypotheses!$O$66),0)</f>
        <v>0</v>
      </c>
      <c r="AB330" s="6">
        <f>IF($D$7&gt;=AB328,-IPMT(Hypotheses!$O$21,AB328,Hypotheses!$D$7,Hypotheses!$O$66),0)</f>
        <v>0</v>
      </c>
      <c r="AC330" s="6">
        <f>IF($D$7&gt;=AC328,-IPMT(Hypotheses!$O$21,AC328,Hypotheses!$D$7,Hypotheses!$O$66),0)</f>
        <v>0</v>
      </c>
      <c r="AD330" s="6">
        <f>IF($D$7&gt;=AD328,-IPMT(Hypotheses!$O$21,AD328,Hypotheses!$D$7,Hypotheses!$O$66),0)</f>
        <v>0</v>
      </c>
      <c r="AE330" s="6">
        <f>IF($D$7&gt;=AE328,-IPMT(Hypotheses!$O$21,AE328,Hypotheses!$D$7,Hypotheses!$O$66),0)</f>
        <v>0</v>
      </c>
      <c r="AF330" s="6">
        <f>IF($D$7&gt;=AF328,-IPMT(Hypotheses!$O$21,AF328,Hypotheses!$D$7,Hypotheses!$O$66),0)</f>
        <v>0</v>
      </c>
      <c r="AG330" s="6">
        <f>IF($D$7&gt;=AG328,-IPMT(Hypotheses!$O$21,AG328,Hypotheses!$D$7,Hypotheses!$O$66),0)</f>
        <v>0</v>
      </c>
      <c r="AH330" s="6">
        <f>IF($D$7&gt;=AH328,-IPMT(Hypotheses!$O$21,AH328,Hypotheses!$D$7,Hypotheses!$O$66),0)</f>
        <v>0</v>
      </c>
    </row>
    <row r="331" spans="2:35" hidden="1" x14ac:dyDescent="0.4">
      <c r="B331" t="s">
        <v>23</v>
      </c>
      <c r="C331" t="s">
        <v>73</v>
      </c>
      <c r="D331" s="6">
        <f t="shared" ref="D331:N331" si="239">D326</f>
        <v>0</v>
      </c>
      <c r="E331" s="6">
        <f t="shared" si="239"/>
        <v>0</v>
      </c>
      <c r="F331" s="6">
        <f t="shared" si="239"/>
        <v>0</v>
      </c>
      <c r="G331" s="6">
        <f t="shared" si="239"/>
        <v>0</v>
      </c>
      <c r="H331" s="6">
        <f t="shared" si="239"/>
        <v>0</v>
      </c>
      <c r="I331" s="6">
        <f t="shared" si="239"/>
        <v>0</v>
      </c>
      <c r="J331" s="6">
        <f t="shared" si="239"/>
        <v>0</v>
      </c>
      <c r="K331" s="6">
        <f t="shared" si="239"/>
        <v>0</v>
      </c>
      <c r="L331" s="6">
        <f t="shared" si="239"/>
        <v>0</v>
      </c>
      <c r="M331" s="6">
        <f t="shared" si="239"/>
        <v>0</v>
      </c>
      <c r="N331" s="6">
        <f t="shared" si="239"/>
        <v>0</v>
      </c>
      <c r="O331" s="6">
        <f>O326-O$70</f>
        <v>0</v>
      </c>
      <c r="P331" s="6">
        <f>O331*(1+$D$4)</f>
        <v>0</v>
      </c>
      <c r="Q331" s="6">
        <f t="shared" ref="Q331:AH331" si="240">G331*(1+$D$4)</f>
        <v>0</v>
      </c>
      <c r="R331" s="6">
        <f t="shared" si="240"/>
        <v>0</v>
      </c>
      <c r="S331" s="6">
        <f t="shared" si="240"/>
        <v>0</v>
      </c>
      <c r="T331" s="6">
        <f t="shared" si="240"/>
        <v>0</v>
      </c>
      <c r="U331" s="6">
        <f t="shared" si="240"/>
        <v>0</v>
      </c>
      <c r="V331" s="6">
        <f t="shared" si="240"/>
        <v>0</v>
      </c>
      <c r="W331" s="6">
        <f t="shared" si="240"/>
        <v>0</v>
      </c>
      <c r="X331" s="6">
        <f t="shared" si="240"/>
        <v>0</v>
      </c>
      <c r="Y331" s="6">
        <f t="shared" si="240"/>
        <v>0</v>
      </c>
      <c r="Z331" s="6">
        <f t="shared" si="240"/>
        <v>0</v>
      </c>
      <c r="AA331" s="6">
        <f t="shared" si="240"/>
        <v>0</v>
      </c>
      <c r="AB331" s="6">
        <f t="shared" si="240"/>
        <v>0</v>
      </c>
      <c r="AC331" s="6">
        <f t="shared" si="240"/>
        <v>0</v>
      </c>
      <c r="AD331" s="6">
        <f t="shared" si="240"/>
        <v>0</v>
      </c>
      <c r="AE331" s="6">
        <f t="shared" si="240"/>
        <v>0</v>
      </c>
      <c r="AF331" s="6">
        <f t="shared" si="240"/>
        <v>0</v>
      </c>
      <c r="AG331" s="6">
        <f t="shared" si="240"/>
        <v>0</v>
      </c>
      <c r="AH331" s="6">
        <f t="shared" si="240"/>
        <v>0</v>
      </c>
    </row>
    <row r="332" spans="2:35" hidden="1" x14ac:dyDescent="0.4"/>
    <row r="333" spans="2:35" hidden="1" x14ac:dyDescent="0.4">
      <c r="P333">
        <v>1</v>
      </c>
      <c r="Q333">
        <v>2</v>
      </c>
      <c r="R333">
        <v>3</v>
      </c>
      <c r="S333">
        <v>4</v>
      </c>
      <c r="T333">
        <v>5</v>
      </c>
      <c r="U333">
        <v>6</v>
      </c>
      <c r="V333">
        <v>7</v>
      </c>
      <c r="W333">
        <v>8</v>
      </c>
      <c r="X333">
        <v>9</v>
      </c>
      <c r="Y333">
        <v>10</v>
      </c>
      <c r="Z333">
        <v>11</v>
      </c>
      <c r="AA333">
        <v>12</v>
      </c>
      <c r="AB333">
        <v>13</v>
      </c>
      <c r="AC333">
        <v>14</v>
      </c>
      <c r="AD333">
        <v>15</v>
      </c>
      <c r="AE333">
        <v>16</v>
      </c>
      <c r="AF333">
        <v>17</v>
      </c>
      <c r="AG333">
        <v>18</v>
      </c>
      <c r="AH333">
        <v>19</v>
      </c>
      <c r="AI333">
        <v>20</v>
      </c>
    </row>
    <row r="334" spans="2:35" hidden="1" x14ac:dyDescent="0.4">
      <c r="B334" t="s">
        <v>24</v>
      </c>
      <c r="C334" t="s">
        <v>1</v>
      </c>
      <c r="P334" s="6">
        <f>IF($D$7&gt;=P333,-PPMT(Hypotheses!$P$21,P333,Hypotheses!$D$7,Hypotheses!$P$66),0)</f>
        <v>0</v>
      </c>
      <c r="Q334" s="6">
        <f>IF($D$7&gt;=Q333,-PPMT(Hypotheses!$P$21,Q333,Hypotheses!$D$7,Hypotheses!$P$66),0)</f>
        <v>0</v>
      </c>
      <c r="R334" s="6">
        <f>IF($D$7&gt;=R333,-PPMT(Hypotheses!$P$21,R333,Hypotheses!$D$7,Hypotheses!$P$66),0)</f>
        <v>0</v>
      </c>
      <c r="S334" s="6">
        <f>IF($D$7&gt;=S333,-PPMT(Hypotheses!$P$21,S333,Hypotheses!$D$7,Hypotheses!$P$66),0)</f>
        <v>0</v>
      </c>
      <c r="T334" s="6">
        <f>IF($D$7&gt;=T333,-PPMT(Hypotheses!$P$21,T333,Hypotheses!$D$7,Hypotheses!$P$66),0)</f>
        <v>0</v>
      </c>
      <c r="U334" s="6">
        <f>IF($D$7&gt;=U333,-PPMT(Hypotheses!$P$21,U333,Hypotheses!$D$7,Hypotheses!$P$66),0)</f>
        <v>0</v>
      </c>
      <c r="V334" s="6">
        <f>IF($D$7&gt;=V333,-PPMT(Hypotheses!$P$21,V333,Hypotheses!$D$7,Hypotheses!$P$66),0)</f>
        <v>0</v>
      </c>
      <c r="W334" s="6">
        <f>IF($D$7&gt;=W333,-PPMT(Hypotheses!$P$21,W333,Hypotheses!$D$7,Hypotheses!$P$66),0)</f>
        <v>0</v>
      </c>
      <c r="X334" s="6">
        <f>IF($D$7&gt;=X333,-PPMT(Hypotheses!$P$21,X333,Hypotheses!$D$7,Hypotheses!$P$66),0)</f>
        <v>0</v>
      </c>
      <c r="Y334" s="6">
        <f>IF($D$7&gt;=Y333,-PPMT(Hypotheses!$P$21,Y333,Hypotheses!$D$7,Hypotheses!$P$66),0)</f>
        <v>0</v>
      </c>
      <c r="Z334" s="6">
        <f>IF($D$7&gt;=Z333,-PPMT(Hypotheses!$P$21,Z333,Hypotheses!$D$7,Hypotheses!$P$66),0)</f>
        <v>0</v>
      </c>
      <c r="AA334" s="6">
        <f>IF($D$7&gt;=AA333,-PPMT(Hypotheses!$P$21,AA333,Hypotheses!$D$7,Hypotheses!$P$66),0)</f>
        <v>0</v>
      </c>
      <c r="AB334" s="6">
        <f>IF($D$7&gt;=AB333,-PPMT(Hypotheses!$P$21,AB333,Hypotheses!$D$7,Hypotheses!$P$66),0)</f>
        <v>0</v>
      </c>
      <c r="AC334" s="6">
        <f>IF($D$7&gt;=AC333,-PPMT(Hypotheses!$P$21,AC333,Hypotheses!$D$7,Hypotheses!$P$66),0)</f>
        <v>0</v>
      </c>
      <c r="AD334" s="6">
        <f>IF($D$7&gt;=AD333,-PPMT(Hypotheses!$P$21,AD333,Hypotheses!$D$7,Hypotheses!$P$66),0)</f>
        <v>0</v>
      </c>
      <c r="AE334" s="6">
        <f>IF($D$7&gt;=AE333,-PPMT(Hypotheses!$P$21,AE333,Hypotheses!$D$7,Hypotheses!$P$66),0)</f>
        <v>0</v>
      </c>
      <c r="AF334" s="6">
        <f>IF($D$7&gt;=AF333,-PPMT(Hypotheses!$P$21,AF333,Hypotheses!$D$7,Hypotheses!$P$66),0)</f>
        <v>0</v>
      </c>
      <c r="AG334" s="6">
        <f>IF($D$7&gt;=AG333,-PPMT(Hypotheses!$P$21,AG333,Hypotheses!$D$7,Hypotheses!$P$66),0)</f>
        <v>0</v>
      </c>
      <c r="AH334" s="6">
        <f>IF($D$7&gt;=AH333,-PPMT(Hypotheses!$P$21,AH333,Hypotheses!$D$7,Hypotheses!$P$66),0)</f>
        <v>0</v>
      </c>
      <c r="AI334" s="6">
        <f>IF($D$7&gt;=AI333,-PPMT(Hypotheses!$P$21,AI333,Hypotheses!$D$7,Hypotheses!$P$66),0)</f>
        <v>0</v>
      </c>
    </row>
    <row r="335" spans="2:35" hidden="1" x14ac:dyDescent="0.4">
      <c r="B335" t="s">
        <v>24</v>
      </c>
      <c r="C335" t="s">
        <v>2</v>
      </c>
      <c r="P335" s="6">
        <f>IF($D$7&gt;=P333,-IPMT(Hypotheses!$P$21,P333,Hypotheses!$D$7,Hypotheses!$P$66),0)</f>
        <v>0</v>
      </c>
      <c r="Q335" s="6">
        <f>IF($D$7&gt;=Q333,-IPMT(Hypotheses!$P$21,Q333,Hypotheses!$D$7,Hypotheses!$P$66),0)</f>
        <v>0</v>
      </c>
      <c r="R335" s="6">
        <f>IF($D$7&gt;=R333,-IPMT(Hypotheses!$P$21,R333,Hypotheses!$D$7,Hypotheses!$P$66),0)</f>
        <v>0</v>
      </c>
      <c r="S335" s="6">
        <f>IF($D$7&gt;=S333,-IPMT(Hypotheses!$P$21,S333,Hypotheses!$D$7,Hypotheses!$P$66),0)</f>
        <v>0</v>
      </c>
      <c r="T335" s="6">
        <f>IF($D$7&gt;=T333,-IPMT(Hypotheses!$P$21,T333,Hypotheses!$D$7,Hypotheses!$P$66),0)</f>
        <v>0</v>
      </c>
      <c r="U335" s="6">
        <f>IF($D$7&gt;=U333,-IPMT(Hypotheses!$P$21,U333,Hypotheses!$D$7,Hypotheses!$P$66),0)</f>
        <v>0</v>
      </c>
      <c r="V335" s="6">
        <f>IF($D$7&gt;=V333,-IPMT(Hypotheses!$P$21,V333,Hypotheses!$D$7,Hypotheses!$P$66),0)</f>
        <v>0</v>
      </c>
      <c r="W335" s="6">
        <f>IF($D$7&gt;=W333,-IPMT(Hypotheses!$P$21,W333,Hypotheses!$D$7,Hypotheses!$P$66),0)</f>
        <v>0</v>
      </c>
      <c r="X335" s="6">
        <f>IF($D$7&gt;=X333,-IPMT(Hypotheses!$P$21,X333,Hypotheses!$D$7,Hypotheses!$P$66),0)</f>
        <v>0</v>
      </c>
      <c r="Y335" s="6">
        <f>IF($D$7&gt;=Y333,-IPMT(Hypotheses!$P$21,Y333,Hypotheses!$D$7,Hypotheses!$P$66),0)</f>
        <v>0</v>
      </c>
      <c r="Z335" s="6">
        <f>IF($D$7&gt;=Z333,-IPMT(Hypotheses!$P$21,Z333,Hypotheses!$D$7,Hypotheses!$P$66),0)</f>
        <v>0</v>
      </c>
      <c r="AA335" s="6">
        <f>IF($D$7&gt;=AA333,-IPMT(Hypotheses!$P$21,AA333,Hypotheses!$D$7,Hypotheses!$P$66),0)</f>
        <v>0</v>
      </c>
      <c r="AB335" s="6">
        <f>IF($D$7&gt;=AB333,-IPMT(Hypotheses!$P$21,AB333,Hypotheses!$D$7,Hypotheses!$P$66),0)</f>
        <v>0</v>
      </c>
      <c r="AC335" s="6">
        <f>IF($D$7&gt;=AC333,-IPMT(Hypotheses!$P$21,AC333,Hypotheses!$D$7,Hypotheses!$P$66),0)</f>
        <v>0</v>
      </c>
      <c r="AD335" s="6">
        <f>IF($D$7&gt;=AD333,-IPMT(Hypotheses!$P$21,AD333,Hypotheses!$D$7,Hypotheses!$P$66),0)</f>
        <v>0</v>
      </c>
      <c r="AE335" s="6">
        <f>IF($D$7&gt;=AE333,-IPMT(Hypotheses!$P$21,AE333,Hypotheses!$D$7,Hypotheses!$P$66),0)</f>
        <v>0</v>
      </c>
      <c r="AF335" s="6">
        <f>IF($D$7&gt;=AF333,-IPMT(Hypotheses!$P$21,AF333,Hypotheses!$D$7,Hypotheses!$P$66),0)</f>
        <v>0</v>
      </c>
      <c r="AG335" s="6">
        <f>IF($D$7&gt;=AG333,-IPMT(Hypotheses!$P$21,AG333,Hypotheses!$D$7,Hypotheses!$P$66),0)</f>
        <v>0</v>
      </c>
      <c r="AH335" s="6">
        <f>IF($D$7&gt;=AH333,-IPMT(Hypotheses!$P$21,AH333,Hypotheses!$D$7,Hypotheses!$P$66),0)</f>
        <v>0</v>
      </c>
      <c r="AI335" s="6">
        <f>IF($D$7&gt;=AI333,-IPMT(Hypotheses!$P$21,AI333,Hypotheses!$D$7,Hypotheses!$P$66),0)</f>
        <v>0</v>
      </c>
    </row>
    <row r="336" spans="2:35" hidden="1" x14ac:dyDescent="0.4">
      <c r="B336" t="s">
        <v>24</v>
      </c>
      <c r="C336" t="s">
        <v>73</v>
      </c>
      <c r="D336" s="6">
        <f t="shared" ref="D336:O336" si="241">D331</f>
        <v>0</v>
      </c>
      <c r="E336" s="6">
        <f t="shared" si="241"/>
        <v>0</v>
      </c>
      <c r="F336" s="6">
        <f t="shared" si="241"/>
        <v>0</v>
      </c>
      <c r="G336" s="6">
        <f t="shared" si="241"/>
        <v>0</v>
      </c>
      <c r="H336" s="6">
        <f t="shared" si="241"/>
        <v>0</v>
      </c>
      <c r="I336" s="6">
        <f t="shared" si="241"/>
        <v>0</v>
      </c>
      <c r="J336" s="6">
        <f t="shared" si="241"/>
        <v>0</v>
      </c>
      <c r="K336" s="6">
        <f t="shared" si="241"/>
        <v>0</v>
      </c>
      <c r="L336" s="6">
        <f t="shared" si="241"/>
        <v>0</v>
      </c>
      <c r="M336" s="6">
        <f t="shared" si="241"/>
        <v>0</v>
      </c>
      <c r="N336" s="6">
        <f t="shared" si="241"/>
        <v>0</v>
      </c>
      <c r="O336" s="6">
        <f t="shared" si="241"/>
        <v>0</v>
      </c>
      <c r="P336" s="6">
        <f>P331-P$70</f>
        <v>0</v>
      </c>
      <c r="Q336" s="6">
        <f>P336*(1+$D$4)</f>
        <v>0</v>
      </c>
      <c r="R336" s="6">
        <f t="shared" ref="R336:AI336" si="242">G336*(1+$D$4)</f>
        <v>0</v>
      </c>
      <c r="S336" s="6">
        <f t="shared" si="242"/>
        <v>0</v>
      </c>
      <c r="T336" s="6">
        <f t="shared" si="242"/>
        <v>0</v>
      </c>
      <c r="U336" s="6">
        <f t="shared" si="242"/>
        <v>0</v>
      </c>
      <c r="V336" s="6">
        <f t="shared" si="242"/>
        <v>0</v>
      </c>
      <c r="W336" s="6">
        <f t="shared" si="242"/>
        <v>0</v>
      </c>
      <c r="X336" s="6">
        <f t="shared" si="242"/>
        <v>0</v>
      </c>
      <c r="Y336" s="6">
        <f t="shared" si="242"/>
        <v>0</v>
      </c>
      <c r="Z336" s="6">
        <f t="shared" si="242"/>
        <v>0</v>
      </c>
      <c r="AA336" s="6">
        <f t="shared" si="242"/>
        <v>0</v>
      </c>
      <c r="AB336" s="6">
        <f t="shared" si="242"/>
        <v>0</v>
      </c>
      <c r="AC336" s="6">
        <f t="shared" si="242"/>
        <v>0</v>
      </c>
      <c r="AD336" s="6">
        <f t="shared" si="242"/>
        <v>0</v>
      </c>
      <c r="AE336" s="6">
        <f t="shared" si="242"/>
        <v>0</v>
      </c>
      <c r="AF336" s="6">
        <f t="shared" si="242"/>
        <v>0</v>
      </c>
      <c r="AG336" s="6">
        <f t="shared" si="242"/>
        <v>0</v>
      </c>
      <c r="AH336" s="6">
        <f t="shared" si="242"/>
        <v>0</v>
      </c>
      <c r="AI336" s="6">
        <f t="shared" si="242"/>
        <v>0</v>
      </c>
    </row>
    <row r="337" spans="2:38" hidden="1" x14ac:dyDescent="0.4"/>
    <row r="338" spans="2:38" hidden="1" x14ac:dyDescent="0.4">
      <c r="Q338">
        <v>1</v>
      </c>
      <c r="R338">
        <v>2</v>
      </c>
      <c r="S338">
        <v>3</v>
      </c>
      <c r="T338">
        <v>4</v>
      </c>
      <c r="U338">
        <v>5</v>
      </c>
      <c r="V338">
        <v>6</v>
      </c>
      <c r="W338">
        <v>7</v>
      </c>
      <c r="X338">
        <v>8</v>
      </c>
      <c r="Y338">
        <v>9</v>
      </c>
      <c r="Z338">
        <v>10</v>
      </c>
      <c r="AA338">
        <v>11</v>
      </c>
      <c r="AB338">
        <v>12</v>
      </c>
      <c r="AC338">
        <v>13</v>
      </c>
      <c r="AD338">
        <v>14</v>
      </c>
      <c r="AE338">
        <v>15</v>
      </c>
      <c r="AF338">
        <v>16</v>
      </c>
      <c r="AG338">
        <v>17</v>
      </c>
      <c r="AH338">
        <v>18</v>
      </c>
      <c r="AI338">
        <v>19</v>
      </c>
      <c r="AJ338">
        <v>20</v>
      </c>
    </row>
    <row r="339" spans="2:38" hidden="1" x14ac:dyDescent="0.4">
      <c r="B339" t="s">
        <v>25</v>
      </c>
      <c r="C339" t="s">
        <v>1</v>
      </c>
      <c r="Q339" s="6">
        <f>IF($D$7&gt;=Q338,-PPMT(Hypotheses!$Q$21,Q338,Hypotheses!$D$7,Hypotheses!$Q$66),0)</f>
        <v>0</v>
      </c>
      <c r="R339" s="6">
        <f>IF($D$7&gt;=R338,-PPMT(Hypotheses!$Q$21,R338,Hypotheses!$D$7,Hypotheses!$Q$66),0)</f>
        <v>0</v>
      </c>
      <c r="S339" s="6">
        <f>IF($D$7&gt;=S338,-PPMT(Hypotheses!$Q$21,S338,Hypotheses!$D$7,Hypotheses!$Q$66),0)</f>
        <v>0</v>
      </c>
      <c r="T339" s="6">
        <f>IF($D$7&gt;=T338,-PPMT(Hypotheses!$Q$21,T338,Hypotheses!$D$7,Hypotheses!$Q$66),0)</f>
        <v>0</v>
      </c>
      <c r="U339" s="6">
        <f>IF($D$7&gt;=U338,-PPMT(Hypotheses!$Q$21,U338,Hypotheses!$D$7,Hypotheses!$Q$66),0)</f>
        <v>0</v>
      </c>
      <c r="V339" s="6">
        <f>IF($D$7&gt;=V338,-PPMT(Hypotheses!$Q$21,V338,Hypotheses!$D$7,Hypotheses!$Q$66),0)</f>
        <v>0</v>
      </c>
      <c r="W339" s="6">
        <f>IF($D$7&gt;=W338,-PPMT(Hypotheses!$Q$21,W338,Hypotheses!$D$7,Hypotheses!$Q$66),0)</f>
        <v>0</v>
      </c>
      <c r="X339" s="6">
        <f>IF($D$7&gt;=X338,-PPMT(Hypotheses!$Q$21,X338,Hypotheses!$D$7,Hypotheses!$Q$66),0)</f>
        <v>0</v>
      </c>
      <c r="Y339" s="6">
        <f>IF($D$7&gt;=Y338,-PPMT(Hypotheses!$Q$21,Y338,Hypotheses!$D$7,Hypotheses!$Q$66),0)</f>
        <v>0</v>
      </c>
      <c r="Z339" s="6">
        <f>IF($D$7&gt;=Z338,-PPMT(Hypotheses!$Q$21,Z338,Hypotheses!$D$7,Hypotheses!$Q$66),0)</f>
        <v>0</v>
      </c>
      <c r="AA339" s="6">
        <f>IF($D$7&gt;=AA338,-PPMT(Hypotheses!$Q$21,AA338,Hypotheses!$D$7,Hypotheses!$Q$66),0)</f>
        <v>0</v>
      </c>
      <c r="AB339" s="6">
        <f>IF($D$7&gt;=AB338,-PPMT(Hypotheses!$Q$21,AB338,Hypotheses!$D$7,Hypotheses!$Q$66),0)</f>
        <v>0</v>
      </c>
      <c r="AC339" s="6">
        <f>IF($D$7&gt;=AC338,-PPMT(Hypotheses!$Q$21,AC338,Hypotheses!$D$7,Hypotheses!$Q$66),0)</f>
        <v>0</v>
      </c>
      <c r="AD339" s="6">
        <f>IF($D$7&gt;=AD338,-PPMT(Hypotheses!$Q$21,AD338,Hypotheses!$D$7,Hypotheses!$Q$66),0)</f>
        <v>0</v>
      </c>
      <c r="AE339" s="6">
        <f>IF($D$7&gt;=AE338,-PPMT(Hypotheses!$Q$21,AE338,Hypotheses!$D$7,Hypotheses!$Q$66),0)</f>
        <v>0</v>
      </c>
      <c r="AF339" s="6">
        <f>IF($D$7&gt;=AF338,-PPMT(Hypotheses!$Q$21,AF338,Hypotheses!$D$7,Hypotheses!$Q$66),0)</f>
        <v>0</v>
      </c>
      <c r="AG339" s="6">
        <f>IF($D$7&gt;=AG338,-PPMT(Hypotheses!$Q$21,AG338,Hypotheses!$D$7,Hypotheses!$Q$66),0)</f>
        <v>0</v>
      </c>
      <c r="AH339" s="6">
        <f>IF($D$7&gt;=AH338,-PPMT(Hypotheses!$Q$21,AH338,Hypotheses!$D$7,Hypotheses!$Q$66),0)</f>
        <v>0</v>
      </c>
      <c r="AI339" s="6">
        <f>IF($D$7&gt;=AI338,-PPMT(Hypotheses!$Q$21,AI338,Hypotheses!$D$7,Hypotheses!$Q$66),0)</f>
        <v>0</v>
      </c>
      <c r="AJ339" s="6">
        <f>IF($D$7&gt;=AJ338,-PPMT(Hypotheses!$Q$21,AJ338,Hypotheses!$D$7,Hypotheses!$Q$66),0)</f>
        <v>0</v>
      </c>
    </row>
    <row r="340" spans="2:38" hidden="1" x14ac:dyDescent="0.4">
      <c r="B340" t="s">
        <v>25</v>
      </c>
      <c r="C340" t="s">
        <v>2</v>
      </c>
      <c r="Q340" s="6">
        <f>IF($D$7&gt;=Q338,-IPMT(Hypotheses!$Q$21,Q338,Hypotheses!$D$7,Hypotheses!$Q$66),0)</f>
        <v>0</v>
      </c>
      <c r="R340" s="6">
        <f>IF($D$7&gt;=R338,-IPMT(Hypotheses!$Q$21,R338,Hypotheses!$D$7,Hypotheses!$Q$66),0)</f>
        <v>0</v>
      </c>
      <c r="S340" s="6">
        <f>IF($D$7&gt;=S338,-IPMT(Hypotheses!$Q$21,S338,Hypotheses!$D$7,Hypotheses!$Q$66),0)</f>
        <v>0</v>
      </c>
      <c r="T340" s="6">
        <f>IF($D$7&gt;=T338,-IPMT(Hypotheses!$Q$21,T338,Hypotheses!$D$7,Hypotheses!$Q$66),0)</f>
        <v>0</v>
      </c>
      <c r="U340" s="6">
        <f>IF($D$7&gt;=U338,-IPMT(Hypotheses!$Q$21,U338,Hypotheses!$D$7,Hypotheses!$Q$66),0)</f>
        <v>0</v>
      </c>
      <c r="V340" s="6">
        <f>IF($D$7&gt;=V338,-IPMT(Hypotheses!$Q$21,V338,Hypotheses!$D$7,Hypotheses!$Q$66),0)</f>
        <v>0</v>
      </c>
      <c r="W340" s="6">
        <f>IF($D$7&gt;=W338,-IPMT(Hypotheses!$Q$21,W338,Hypotheses!$D$7,Hypotheses!$Q$66),0)</f>
        <v>0</v>
      </c>
      <c r="X340" s="6">
        <f>IF($D$7&gt;=X338,-IPMT(Hypotheses!$Q$21,X338,Hypotheses!$D$7,Hypotheses!$Q$66),0)</f>
        <v>0</v>
      </c>
      <c r="Y340" s="6">
        <f>IF($D$7&gt;=Y338,-IPMT(Hypotheses!$Q$21,Y338,Hypotheses!$D$7,Hypotheses!$Q$66),0)</f>
        <v>0</v>
      </c>
      <c r="Z340" s="6">
        <f>IF($D$7&gt;=Z338,-IPMT(Hypotheses!$Q$21,Z338,Hypotheses!$D$7,Hypotheses!$Q$66),0)</f>
        <v>0</v>
      </c>
      <c r="AA340" s="6">
        <f>IF($D$7&gt;=AA338,-IPMT(Hypotheses!$Q$21,AA338,Hypotheses!$D$7,Hypotheses!$Q$66),0)</f>
        <v>0</v>
      </c>
      <c r="AB340" s="6">
        <f>IF($D$7&gt;=AB338,-IPMT(Hypotheses!$Q$21,AB338,Hypotheses!$D$7,Hypotheses!$Q$66),0)</f>
        <v>0</v>
      </c>
      <c r="AC340" s="6">
        <f>IF($D$7&gt;=AC338,-IPMT(Hypotheses!$Q$21,AC338,Hypotheses!$D$7,Hypotheses!$Q$66),0)</f>
        <v>0</v>
      </c>
      <c r="AD340" s="6">
        <f>IF($D$7&gt;=AD338,-IPMT(Hypotheses!$Q$21,AD338,Hypotheses!$D$7,Hypotheses!$Q$66),0)</f>
        <v>0</v>
      </c>
      <c r="AE340" s="6">
        <f>IF($D$7&gt;=AE338,-IPMT(Hypotheses!$Q$21,AE338,Hypotheses!$D$7,Hypotheses!$Q$66),0)</f>
        <v>0</v>
      </c>
      <c r="AF340" s="6">
        <f>IF($D$7&gt;=AF338,-IPMT(Hypotheses!$Q$21,AF338,Hypotheses!$D$7,Hypotheses!$Q$66),0)</f>
        <v>0</v>
      </c>
      <c r="AG340" s="6">
        <f>IF($D$7&gt;=AG338,-IPMT(Hypotheses!$Q$21,AG338,Hypotheses!$D$7,Hypotheses!$Q$66),0)</f>
        <v>0</v>
      </c>
      <c r="AH340" s="6">
        <f>IF($D$7&gt;=AH338,-IPMT(Hypotheses!$Q$21,AH338,Hypotheses!$D$7,Hypotheses!$Q$66),0)</f>
        <v>0</v>
      </c>
      <c r="AI340" s="6">
        <f>IF($D$7&gt;=AI338,-IPMT(Hypotheses!$Q$21,AI338,Hypotheses!$D$7,Hypotheses!$Q$66),0)</f>
        <v>0</v>
      </c>
      <c r="AJ340" s="6">
        <f>IF($D$7&gt;=AJ338,-IPMT(Hypotheses!$Q$21,AJ338,Hypotheses!$D$7,Hypotheses!$Q$66),0)</f>
        <v>0</v>
      </c>
    </row>
    <row r="341" spans="2:38" hidden="1" x14ac:dyDescent="0.4">
      <c r="B341" t="s">
        <v>25</v>
      </c>
      <c r="C341" t="s">
        <v>73</v>
      </c>
      <c r="D341" s="6">
        <f t="shared" ref="D341:P341" si="243">D336</f>
        <v>0</v>
      </c>
      <c r="E341" s="6">
        <f t="shared" si="243"/>
        <v>0</v>
      </c>
      <c r="F341" s="6">
        <f t="shared" si="243"/>
        <v>0</v>
      </c>
      <c r="G341" s="6">
        <f t="shared" si="243"/>
        <v>0</v>
      </c>
      <c r="H341" s="6">
        <f t="shared" si="243"/>
        <v>0</v>
      </c>
      <c r="I341" s="6">
        <f t="shared" si="243"/>
        <v>0</v>
      </c>
      <c r="J341" s="6">
        <f t="shared" si="243"/>
        <v>0</v>
      </c>
      <c r="K341" s="6">
        <f t="shared" si="243"/>
        <v>0</v>
      </c>
      <c r="L341" s="6">
        <f t="shared" si="243"/>
        <v>0</v>
      </c>
      <c r="M341" s="6">
        <f t="shared" si="243"/>
        <v>0</v>
      </c>
      <c r="N341" s="6">
        <f t="shared" si="243"/>
        <v>0</v>
      </c>
      <c r="O341" s="6">
        <f t="shared" si="243"/>
        <v>0</v>
      </c>
      <c r="P341" s="6">
        <f t="shared" si="243"/>
        <v>0</v>
      </c>
      <c r="Q341" s="6">
        <f>Q336-Q$70</f>
        <v>0</v>
      </c>
      <c r="R341" s="6">
        <f>Q341*(1+$D$4)</f>
        <v>0</v>
      </c>
      <c r="S341" s="6">
        <f t="shared" ref="S341:AJ341" si="244">G341*(1+$D$4)</f>
        <v>0</v>
      </c>
      <c r="T341" s="6">
        <f t="shared" si="244"/>
        <v>0</v>
      </c>
      <c r="U341" s="6">
        <f t="shared" si="244"/>
        <v>0</v>
      </c>
      <c r="V341" s="6">
        <f t="shared" si="244"/>
        <v>0</v>
      </c>
      <c r="W341" s="6">
        <f t="shared" si="244"/>
        <v>0</v>
      </c>
      <c r="X341" s="6">
        <f t="shared" si="244"/>
        <v>0</v>
      </c>
      <c r="Y341" s="6">
        <f t="shared" si="244"/>
        <v>0</v>
      </c>
      <c r="Z341" s="6">
        <f t="shared" si="244"/>
        <v>0</v>
      </c>
      <c r="AA341" s="6">
        <f t="shared" si="244"/>
        <v>0</v>
      </c>
      <c r="AB341" s="6">
        <f t="shared" si="244"/>
        <v>0</v>
      </c>
      <c r="AC341" s="6">
        <f t="shared" si="244"/>
        <v>0</v>
      </c>
      <c r="AD341" s="6">
        <f t="shared" si="244"/>
        <v>0</v>
      </c>
      <c r="AE341" s="6">
        <f t="shared" si="244"/>
        <v>0</v>
      </c>
      <c r="AF341" s="6">
        <f t="shared" si="244"/>
        <v>0</v>
      </c>
      <c r="AG341" s="6">
        <f t="shared" si="244"/>
        <v>0</v>
      </c>
      <c r="AH341" s="6">
        <f t="shared" si="244"/>
        <v>0</v>
      </c>
      <c r="AI341" s="6">
        <f t="shared" si="244"/>
        <v>0</v>
      </c>
      <c r="AJ341" s="6">
        <f t="shared" si="244"/>
        <v>0</v>
      </c>
    </row>
    <row r="342" spans="2:38" hidden="1" x14ac:dyDescent="0.4"/>
    <row r="343" spans="2:38" hidden="1" x14ac:dyDescent="0.4">
      <c r="R343">
        <v>1</v>
      </c>
      <c r="S343">
        <v>2</v>
      </c>
      <c r="T343">
        <v>3</v>
      </c>
      <c r="U343">
        <v>4</v>
      </c>
      <c r="V343">
        <v>5</v>
      </c>
      <c r="W343">
        <v>6</v>
      </c>
      <c r="X343">
        <v>7</v>
      </c>
      <c r="Y343">
        <v>8</v>
      </c>
      <c r="Z343">
        <v>9</v>
      </c>
      <c r="AA343">
        <v>10</v>
      </c>
      <c r="AB343">
        <v>11</v>
      </c>
      <c r="AC343">
        <v>12</v>
      </c>
      <c r="AD343">
        <v>13</v>
      </c>
      <c r="AE343">
        <v>14</v>
      </c>
      <c r="AF343">
        <v>15</v>
      </c>
      <c r="AG343">
        <v>16</v>
      </c>
      <c r="AH343">
        <v>17</v>
      </c>
      <c r="AI343">
        <v>18</v>
      </c>
      <c r="AJ343">
        <v>19</v>
      </c>
      <c r="AK343">
        <v>20</v>
      </c>
    </row>
    <row r="344" spans="2:38" hidden="1" x14ac:dyDescent="0.4">
      <c r="B344" t="s">
        <v>26</v>
      </c>
      <c r="C344" t="s">
        <v>1</v>
      </c>
      <c r="R344" s="6">
        <f>IF($D$7&gt;=R343,-PPMT(Hypotheses!$R$21,R343,Hypotheses!$D$7,Hypotheses!$R$66),0)</f>
        <v>0</v>
      </c>
      <c r="S344" s="6">
        <f>IF($D$7&gt;=S343,-PPMT(Hypotheses!$R$21,S343,Hypotheses!$D$7,Hypotheses!$R$66),0)</f>
        <v>0</v>
      </c>
      <c r="T344" s="6">
        <f>IF($D$7&gt;=T343,-PPMT(Hypotheses!$R$21,T343,Hypotheses!$D$7,Hypotheses!$R$66),0)</f>
        <v>0</v>
      </c>
      <c r="U344" s="6">
        <f>IF($D$7&gt;=U343,-PPMT(Hypotheses!$R$21,U343,Hypotheses!$D$7,Hypotheses!$R$66),0)</f>
        <v>0</v>
      </c>
      <c r="V344" s="6">
        <f>IF($D$7&gt;=V343,-PPMT(Hypotheses!$R$21,V343,Hypotheses!$D$7,Hypotheses!$R$66),0)</f>
        <v>0</v>
      </c>
      <c r="W344" s="6">
        <f>IF($D$7&gt;=W343,-PPMT(Hypotheses!$R$21,W343,Hypotheses!$D$7,Hypotheses!$R$66),0)</f>
        <v>0</v>
      </c>
      <c r="X344" s="6">
        <f>IF($D$7&gt;=X343,-PPMT(Hypotheses!$R$21,X343,Hypotheses!$D$7,Hypotheses!$R$66),0)</f>
        <v>0</v>
      </c>
      <c r="Y344" s="6">
        <f>IF($D$7&gt;=Y343,-PPMT(Hypotheses!$R$21,Y343,Hypotheses!$D$7,Hypotheses!$R$66),0)</f>
        <v>0</v>
      </c>
      <c r="Z344" s="6">
        <f>IF($D$7&gt;=Z343,-PPMT(Hypotheses!$R$21,Z343,Hypotheses!$D$7,Hypotheses!$R$66),0)</f>
        <v>0</v>
      </c>
      <c r="AA344" s="6">
        <f>IF($D$7&gt;=AA343,-PPMT(Hypotheses!$R$21,AA343,Hypotheses!$D$7,Hypotheses!$R$66),0)</f>
        <v>0</v>
      </c>
      <c r="AB344" s="6">
        <f>IF($D$7&gt;=AB343,-PPMT(Hypotheses!$R$21,AB343,Hypotheses!$D$7,Hypotheses!$R$66),0)</f>
        <v>0</v>
      </c>
      <c r="AC344" s="6">
        <f>IF($D$7&gt;=AC343,-PPMT(Hypotheses!$R$21,AC343,Hypotheses!$D$7,Hypotheses!$R$66),0)</f>
        <v>0</v>
      </c>
      <c r="AD344" s="6">
        <f>IF($D$7&gt;=AD343,-PPMT(Hypotheses!$R$21,AD343,Hypotheses!$D$7,Hypotheses!$R$66),0)</f>
        <v>0</v>
      </c>
      <c r="AE344" s="6">
        <f>IF($D$7&gt;=AE343,-PPMT(Hypotheses!$R$21,AE343,Hypotheses!$D$7,Hypotheses!$R$66),0)</f>
        <v>0</v>
      </c>
      <c r="AF344" s="6">
        <f>IF($D$7&gt;=AF343,-PPMT(Hypotheses!$R$21,AF343,Hypotheses!$D$7,Hypotheses!$R$66),0)</f>
        <v>0</v>
      </c>
      <c r="AG344" s="6">
        <f>IF($D$7&gt;=AG343,-PPMT(Hypotheses!$R$21,AG343,Hypotheses!$D$7,Hypotheses!$R$66),0)</f>
        <v>0</v>
      </c>
      <c r="AH344" s="6">
        <f>IF($D$7&gt;=AH343,-PPMT(Hypotheses!$R$21,AH343,Hypotheses!$D$7,Hypotheses!$R$66),0)</f>
        <v>0</v>
      </c>
      <c r="AI344" s="6">
        <f>IF($D$7&gt;=AI343,-PPMT(Hypotheses!$R$21,AI343,Hypotheses!$D$7,Hypotheses!$R$66),0)</f>
        <v>0</v>
      </c>
      <c r="AJ344" s="6">
        <f>IF($D$7&gt;=AJ343,-PPMT(Hypotheses!$R$21,AJ343,Hypotheses!$D$7,Hypotheses!$R$66),0)</f>
        <v>0</v>
      </c>
      <c r="AK344" s="6">
        <f>IF($D$7&gt;=AK343,-PPMT(Hypotheses!$R$21,AK343,Hypotheses!$D$7,Hypotheses!$R$66),0)</f>
        <v>0</v>
      </c>
    </row>
    <row r="345" spans="2:38" hidden="1" x14ac:dyDescent="0.4">
      <c r="B345" t="s">
        <v>26</v>
      </c>
      <c r="C345" t="s">
        <v>2</v>
      </c>
      <c r="R345" s="6">
        <f>IF($D$7&gt;=R343,-IPMT(Hypotheses!$R$21,R343,Hypotheses!$D$7,Hypotheses!$R$66),0)</f>
        <v>0</v>
      </c>
      <c r="S345" s="6">
        <f>IF($D$7&gt;=S343,-IPMT(Hypotheses!$R$21,S343,Hypotheses!$D$7,Hypotheses!$R$66),0)</f>
        <v>0</v>
      </c>
      <c r="T345" s="6">
        <f>IF($D$7&gt;=T343,-IPMT(Hypotheses!$R$21,T343,Hypotheses!$D$7,Hypotheses!$R$66),0)</f>
        <v>0</v>
      </c>
      <c r="U345" s="6">
        <f>IF($D$7&gt;=U343,-IPMT(Hypotheses!$R$21,U343,Hypotheses!$D$7,Hypotheses!$R$66),0)</f>
        <v>0</v>
      </c>
      <c r="V345" s="6">
        <f>IF($D$7&gt;=V343,-IPMT(Hypotheses!$R$21,V343,Hypotheses!$D$7,Hypotheses!$R$66),0)</f>
        <v>0</v>
      </c>
      <c r="W345" s="6">
        <f>IF($D$7&gt;=W343,-IPMT(Hypotheses!$R$21,W343,Hypotheses!$D$7,Hypotheses!$R$66),0)</f>
        <v>0</v>
      </c>
      <c r="X345" s="6">
        <f>IF($D$7&gt;=X343,-IPMT(Hypotheses!$R$21,X343,Hypotheses!$D$7,Hypotheses!$R$66),0)</f>
        <v>0</v>
      </c>
      <c r="Y345" s="6">
        <f>IF($D$7&gt;=Y343,-IPMT(Hypotheses!$R$21,Y343,Hypotheses!$D$7,Hypotheses!$R$66),0)</f>
        <v>0</v>
      </c>
      <c r="Z345" s="6">
        <f>IF($D$7&gt;=Z343,-IPMT(Hypotheses!$R$21,Z343,Hypotheses!$D$7,Hypotheses!$R$66),0)</f>
        <v>0</v>
      </c>
      <c r="AA345" s="6">
        <f>IF($D$7&gt;=AA343,-IPMT(Hypotheses!$R$21,AA343,Hypotheses!$D$7,Hypotheses!$R$66),0)</f>
        <v>0</v>
      </c>
      <c r="AB345" s="6">
        <f>IF($D$7&gt;=AB343,-IPMT(Hypotheses!$R$21,AB343,Hypotheses!$D$7,Hypotheses!$R$66),0)</f>
        <v>0</v>
      </c>
      <c r="AC345" s="6">
        <f>IF($D$7&gt;=AC343,-IPMT(Hypotheses!$R$21,AC343,Hypotheses!$D$7,Hypotheses!$R$66),0)</f>
        <v>0</v>
      </c>
      <c r="AD345" s="6">
        <f>IF($D$7&gt;=AD343,-IPMT(Hypotheses!$R$21,AD343,Hypotheses!$D$7,Hypotheses!$R$66),0)</f>
        <v>0</v>
      </c>
      <c r="AE345" s="6">
        <f>IF($D$7&gt;=AE343,-IPMT(Hypotheses!$R$21,AE343,Hypotheses!$D$7,Hypotheses!$R$66),0)</f>
        <v>0</v>
      </c>
      <c r="AF345" s="6">
        <f>IF($D$7&gt;=AF343,-IPMT(Hypotheses!$R$21,AF343,Hypotheses!$D$7,Hypotheses!$R$66),0)</f>
        <v>0</v>
      </c>
      <c r="AG345" s="6">
        <f>IF($D$7&gt;=AG343,-IPMT(Hypotheses!$R$21,AG343,Hypotheses!$D$7,Hypotheses!$R$66),0)</f>
        <v>0</v>
      </c>
      <c r="AH345" s="6">
        <f>IF($D$7&gt;=AH343,-IPMT(Hypotheses!$R$21,AH343,Hypotheses!$D$7,Hypotheses!$R$66),0)</f>
        <v>0</v>
      </c>
      <c r="AI345" s="6">
        <f>IF($D$7&gt;=AI343,-IPMT(Hypotheses!$R$21,AI343,Hypotheses!$D$7,Hypotheses!$R$66),0)</f>
        <v>0</v>
      </c>
      <c r="AJ345" s="6">
        <f>IF($D$7&gt;=AJ343,-IPMT(Hypotheses!$R$21,AJ343,Hypotheses!$D$7,Hypotheses!$R$66),0)</f>
        <v>0</v>
      </c>
      <c r="AK345" s="6">
        <f>IF($D$7&gt;=AK343,-IPMT(Hypotheses!$R$21,AK343,Hypotheses!$D$7,Hypotheses!$R$66),0)</f>
        <v>0</v>
      </c>
    </row>
    <row r="346" spans="2:38" hidden="1" x14ac:dyDescent="0.4">
      <c r="B346" t="s">
        <v>26</v>
      </c>
      <c r="C346" t="s">
        <v>73</v>
      </c>
      <c r="D346" s="6">
        <f t="shared" ref="D346:Q346" si="245">D341</f>
        <v>0</v>
      </c>
      <c r="E346" s="6">
        <f t="shared" si="245"/>
        <v>0</v>
      </c>
      <c r="F346" s="6">
        <f t="shared" si="245"/>
        <v>0</v>
      </c>
      <c r="G346" s="6">
        <f t="shared" si="245"/>
        <v>0</v>
      </c>
      <c r="H346" s="6">
        <f t="shared" si="245"/>
        <v>0</v>
      </c>
      <c r="I346" s="6">
        <f t="shared" si="245"/>
        <v>0</v>
      </c>
      <c r="J346" s="6">
        <f t="shared" si="245"/>
        <v>0</v>
      </c>
      <c r="K346" s="6">
        <f t="shared" si="245"/>
        <v>0</v>
      </c>
      <c r="L346" s="6">
        <f t="shared" si="245"/>
        <v>0</v>
      </c>
      <c r="M346" s="6">
        <f t="shared" si="245"/>
        <v>0</v>
      </c>
      <c r="N346" s="6">
        <f t="shared" si="245"/>
        <v>0</v>
      </c>
      <c r="O346" s="6">
        <f t="shared" si="245"/>
        <v>0</v>
      </c>
      <c r="P346" s="6">
        <f t="shared" si="245"/>
        <v>0</v>
      </c>
      <c r="Q346" s="6">
        <f t="shared" si="245"/>
        <v>0</v>
      </c>
      <c r="R346" s="6">
        <f>R341-R$70</f>
        <v>0</v>
      </c>
      <c r="S346" s="6">
        <f>R346*(1+$D$4)</f>
        <v>0</v>
      </c>
      <c r="T346" s="6">
        <f t="shared" ref="T346:AK346" si="246">S346*(1+$D$4)</f>
        <v>0</v>
      </c>
      <c r="U346" s="6">
        <f t="shared" si="246"/>
        <v>0</v>
      </c>
      <c r="V346" s="6">
        <f t="shared" si="246"/>
        <v>0</v>
      </c>
      <c r="W346" s="6">
        <f t="shared" si="246"/>
        <v>0</v>
      </c>
      <c r="X346" s="6">
        <f t="shared" si="246"/>
        <v>0</v>
      </c>
      <c r="Y346" s="6">
        <f t="shared" si="246"/>
        <v>0</v>
      </c>
      <c r="Z346" s="6">
        <f t="shared" si="246"/>
        <v>0</v>
      </c>
      <c r="AA346" s="6">
        <f t="shared" si="246"/>
        <v>0</v>
      </c>
      <c r="AB346" s="6">
        <f t="shared" si="246"/>
        <v>0</v>
      </c>
      <c r="AC346" s="6">
        <f t="shared" si="246"/>
        <v>0</v>
      </c>
      <c r="AD346" s="6">
        <f t="shared" si="246"/>
        <v>0</v>
      </c>
      <c r="AE346" s="6">
        <f t="shared" si="246"/>
        <v>0</v>
      </c>
      <c r="AF346" s="6">
        <f t="shared" si="246"/>
        <v>0</v>
      </c>
      <c r="AG346" s="6">
        <f t="shared" si="246"/>
        <v>0</v>
      </c>
      <c r="AH346" s="6">
        <f t="shared" si="246"/>
        <v>0</v>
      </c>
      <c r="AI346" s="6">
        <f t="shared" si="246"/>
        <v>0</v>
      </c>
      <c r="AJ346" s="6">
        <f t="shared" si="246"/>
        <v>0</v>
      </c>
      <c r="AK346" s="6">
        <f t="shared" si="246"/>
        <v>0</v>
      </c>
    </row>
    <row r="347" spans="2:38" hidden="1" x14ac:dyDescent="0.4"/>
    <row r="348" spans="2:38" hidden="1" x14ac:dyDescent="0.4">
      <c r="S348">
        <v>1</v>
      </c>
      <c r="T348">
        <v>2</v>
      </c>
      <c r="U348">
        <v>3</v>
      </c>
      <c r="V348">
        <v>4</v>
      </c>
      <c r="W348">
        <v>5</v>
      </c>
      <c r="X348">
        <v>6</v>
      </c>
      <c r="Y348">
        <v>7</v>
      </c>
      <c r="Z348">
        <v>8</v>
      </c>
      <c r="AA348">
        <v>9</v>
      </c>
      <c r="AB348">
        <v>10</v>
      </c>
      <c r="AC348">
        <v>11</v>
      </c>
      <c r="AD348">
        <v>12</v>
      </c>
      <c r="AE348">
        <v>13</v>
      </c>
      <c r="AF348">
        <v>14</v>
      </c>
      <c r="AG348">
        <v>15</v>
      </c>
      <c r="AH348">
        <v>16</v>
      </c>
      <c r="AI348">
        <v>17</v>
      </c>
      <c r="AJ348">
        <v>18</v>
      </c>
      <c r="AK348">
        <v>19</v>
      </c>
      <c r="AL348">
        <v>20</v>
      </c>
    </row>
    <row r="349" spans="2:38" hidden="1" x14ac:dyDescent="0.4">
      <c r="B349" t="s">
        <v>27</v>
      </c>
      <c r="C349" t="s">
        <v>1</v>
      </c>
      <c r="S349" s="6">
        <f>IF($D$7&gt;=S348,-PPMT(Hypotheses!$S$21,S348,Hypotheses!$D$7,Hypotheses!$S$66),0)</f>
        <v>0</v>
      </c>
      <c r="T349" s="6">
        <f>IF($D$7&gt;=T348,-PPMT(Hypotheses!$S$21,T348,Hypotheses!$D$7,Hypotheses!$S$66),0)</f>
        <v>0</v>
      </c>
      <c r="U349" s="6">
        <f>IF($D$7&gt;=U348,-PPMT(Hypotheses!$S$21,U348,Hypotheses!$D$7,Hypotheses!$S$66),0)</f>
        <v>0</v>
      </c>
      <c r="V349" s="6">
        <f>IF($D$7&gt;=V348,-PPMT(Hypotheses!$S$21,V348,Hypotheses!$D$7,Hypotheses!$S$66),0)</f>
        <v>0</v>
      </c>
      <c r="W349" s="6">
        <f>IF($D$7&gt;=W348,-PPMT(Hypotheses!$S$21,W348,Hypotheses!$D$7,Hypotheses!$S$66),0)</f>
        <v>0</v>
      </c>
      <c r="X349" s="6">
        <f>IF($D$7&gt;=X348,-PPMT(Hypotheses!$S$21,X348,Hypotheses!$D$7,Hypotheses!$S$66),0)</f>
        <v>0</v>
      </c>
      <c r="Y349" s="6">
        <f>IF($D$7&gt;=Y348,-PPMT(Hypotheses!$S$21,Y348,Hypotheses!$D$7,Hypotheses!$S$66),0)</f>
        <v>0</v>
      </c>
      <c r="Z349" s="6">
        <f>IF($D$7&gt;=Z348,-PPMT(Hypotheses!$S$21,Z348,Hypotheses!$D$7,Hypotheses!$S$66),0)</f>
        <v>0</v>
      </c>
      <c r="AA349" s="6">
        <f>IF($D$7&gt;=AA348,-PPMT(Hypotheses!$S$21,AA348,Hypotheses!$D$7,Hypotheses!$S$66),0)</f>
        <v>0</v>
      </c>
      <c r="AB349" s="6">
        <f>IF($D$7&gt;=AB348,-PPMT(Hypotheses!$S$21,AB348,Hypotheses!$D$7,Hypotheses!$S$66),0)</f>
        <v>0</v>
      </c>
      <c r="AC349" s="6">
        <f>IF($D$7&gt;=AC348,-PPMT(Hypotheses!$S$21,AC348,Hypotheses!$D$7,Hypotheses!$S$66),0)</f>
        <v>0</v>
      </c>
      <c r="AD349" s="6">
        <f>IF($D$7&gt;=AD348,-PPMT(Hypotheses!$S$21,AD348,Hypotheses!$D$7,Hypotheses!$S$66),0)</f>
        <v>0</v>
      </c>
      <c r="AE349" s="6">
        <f>IF($D$7&gt;=AE348,-PPMT(Hypotheses!$S$21,AE348,Hypotheses!$D$7,Hypotheses!$S$66),0)</f>
        <v>0</v>
      </c>
      <c r="AF349" s="6">
        <f>IF($D$7&gt;=AF348,-PPMT(Hypotheses!$S$21,AF348,Hypotheses!$D$7,Hypotheses!$S$66),0)</f>
        <v>0</v>
      </c>
      <c r="AG349" s="6">
        <f>IF($D$7&gt;=AG348,-PPMT(Hypotheses!$S$21,AG348,Hypotheses!$D$7,Hypotheses!$S$66),0)</f>
        <v>0</v>
      </c>
      <c r="AH349" s="6">
        <f>IF($D$7&gt;=AH348,-PPMT(Hypotheses!$S$21,AH348,Hypotheses!$D$7,Hypotheses!$S$66),0)</f>
        <v>0</v>
      </c>
      <c r="AI349" s="6">
        <f>IF($D$7&gt;=AI348,-PPMT(Hypotheses!$S$21,AI348,Hypotheses!$D$7,Hypotheses!$S$66),0)</f>
        <v>0</v>
      </c>
      <c r="AJ349" s="6">
        <f>IF($D$7&gt;=AJ348,-PPMT(Hypotheses!$S$21,AJ348,Hypotheses!$D$7,Hypotheses!$S$66),0)</f>
        <v>0</v>
      </c>
      <c r="AK349" s="6">
        <f>IF($D$7&gt;=AK348,-PPMT(Hypotheses!$S$21,AK348,Hypotheses!$D$7,Hypotheses!$S$66),0)</f>
        <v>0</v>
      </c>
      <c r="AL349" s="6">
        <f>IF($D$7&gt;=AL348,-PPMT(Hypotheses!$S$21,AL348,Hypotheses!$D$7,Hypotheses!$S$66),0)</f>
        <v>0</v>
      </c>
    </row>
    <row r="350" spans="2:38" hidden="1" x14ac:dyDescent="0.4">
      <c r="B350" t="s">
        <v>27</v>
      </c>
      <c r="C350" t="s">
        <v>2</v>
      </c>
      <c r="S350" s="6">
        <f>IF($D$7&gt;=S348,-IPMT(Hypotheses!$S$21,S348,Hypotheses!$D$7,Hypotheses!$S$66),0)</f>
        <v>0</v>
      </c>
      <c r="T350" s="6">
        <f>IF($D$7&gt;=T348,-IPMT(Hypotheses!$S$21,T348,Hypotheses!$D$7,Hypotheses!$S$66),0)</f>
        <v>0</v>
      </c>
      <c r="U350" s="6">
        <f>IF($D$7&gt;=U348,-IPMT(Hypotheses!$S$21,U348,Hypotheses!$D$7,Hypotheses!$S$66),0)</f>
        <v>0</v>
      </c>
      <c r="V350" s="6">
        <f>IF($D$7&gt;=V348,-IPMT(Hypotheses!$S$21,V348,Hypotheses!$D$7,Hypotheses!$S$66),0)</f>
        <v>0</v>
      </c>
      <c r="W350" s="6">
        <f>IF($D$7&gt;=W348,-IPMT(Hypotheses!$S$21,W348,Hypotheses!$D$7,Hypotheses!$S$66),0)</f>
        <v>0</v>
      </c>
      <c r="X350" s="6">
        <f>IF($D$7&gt;=X348,-IPMT(Hypotheses!$S$21,X348,Hypotheses!$D$7,Hypotheses!$S$66),0)</f>
        <v>0</v>
      </c>
      <c r="Y350" s="6">
        <f>IF($D$7&gt;=Y348,-IPMT(Hypotheses!$S$21,Y348,Hypotheses!$D$7,Hypotheses!$S$66),0)</f>
        <v>0</v>
      </c>
      <c r="Z350" s="6">
        <f>IF($D$7&gt;=Z348,-IPMT(Hypotheses!$S$21,Z348,Hypotheses!$D$7,Hypotheses!$S$66),0)</f>
        <v>0</v>
      </c>
      <c r="AA350" s="6">
        <f>IF($D$7&gt;=AA348,-IPMT(Hypotheses!$S$21,AA348,Hypotheses!$D$7,Hypotheses!$S$66),0)</f>
        <v>0</v>
      </c>
      <c r="AB350" s="6">
        <f>IF($D$7&gt;=AB348,-IPMT(Hypotheses!$S$21,AB348,Hypotheses!$D$7,Hypotheses!$S$66),0)</f>
        <v>0</v>
      </c>
      <c r="AC350" s="6">
        <f>IF($D$7&gt;=AC348,-IPMT(Hypotheses!$S$21,AC348,Hypotheses!$D$7,Hypotheses!$S$66),0)</f>
        <v>0</v>
      </c>
      <c r="AD350" s="6">
        <f>IF($D$7&gt;=AD348,-IPMT(Hypotheses!$S$21,AD348,Hypotheses!$D$7,Hypotheses!$S$66),0)</f>
        <v>0</v>
      </c>
      <c r="AE350" s="6">
        <f>IF($D$7&gt;=AE348,-IPMT(Hypotheses!$S$21,AE348,Hypotheses!$D$7,Hypotheses!$S$66),0)</f>
        <v>0</v>
      </c>
      <c r="AF350" s="6">
        <f>IF($D$7&gt;=AF348,-IPMT(Hypotheses!$S$21,AF348,Hypotheses!$D$7,Hypotheses!$S$66),0)</f>
        <v>0</v>
      </c>
      <c r="AG350" s="6">
        <f>IF($D$7&gt;=AG348,-IPMT(Hypotheses!$S$21,AG348,Hypotheses!$D$7,Hypotheses!$S$66),0)</f>
        <v>0</v>
      </c>
      <c r="AH350" s="6">
        <f>IF($D$7&gt;=AH348,-IPMT(Hypotheses!$S$21,AH348,Hypotheses!$D$7,Hypotheses!$S$66),0)</f>
        <v>0</v>
      </c>
      <c r="AI350" s="6">
        <f>IF($D$7&gt;=AI348,-IPMT(Hypotheses!$S$21,AI348,Hypotheses!$D$7,Hypotheses!$S$66),0)</f>
        <v>0</v>
      </c>
      <c r="AJ350" s="6">
        <f>IF($D$7&gt;=AJ348,-IPMT(Hypotheses!$S$21,AJ348,Hypotheses!$D$7,Hypotheses!$S$66),0)</f>
        <v>0</v>
      </c>
      <c r="AK350" s="6">
        <f>IF($D$7&gt;=AK348,-IPMT(Hypotheses!$S$21,AK348,Hypotheses!$D$7,Hypotheses!$S$66),0)</f>
        <v>0</v>
      </c>
      <c r="AL350" s="6">
        <f>IF($D$7&gt;=AL348,-IPMT(Hypotheses!$S$21,AL348,Hypotheses!$D$7,Hypotheses!$S$66),0)</f>
        <v>0</v>
      </c>
    </row>
    <row r="351" spans="2:38" hidden="1" x14ac:dyDescent="0.4">
      <c r="B351" t="s">
        <v>27</v>
      </c>
      <c r="C351" t="s">
        <v>73</v>
      </c>
      <c r="D351" s="6">
        <f t="shared" ref="D351:R351" si="247">D346</f>
        <v>0</v>
      </c>
      <c r="E351" s="6">
        <f t="shared" si="247"/>
        <v>0</v>
      </c>
      <c r="F351" s="6">
        <f t="shared" si="247"/>
        <v>0</v>
      </c>
      <c r="G351" s="6">
        <f t="shared" si="247"/>
        <v>0</v>
      </c>
      <c r="H351" s="6">
        <f t="shared" si="247"/>
        <v>0</v>
      </c>
      <c r="I351" s="6">
        <f t="shared" si="247"/>
        <v>0</v>
      </c>
      <c r="J351" s="6">
        <f t="shared" si="247"/>
        <v>0</v>
      </c>
      <c r="K351" s="6">
        <f t="shared" si="247"/>
        <v>0</v>
      </c>
      <c r="L351" s="6">
        <f t="shared" si="247"/>
        <v>0</v>
      </c>
      <c r="M351" s="6">
        <f t="shared" si="247"/>
        <v>0</v>
      </c>
      <c r="N351" s="6">
        <f t="shared" si="247"/>
        <v>0</v>
      </c>
      <c r="O351" s="6">
        <f t="shared" si="247"/>
        <v>0</v>
      </c>
      <c r="P351" s="6">
        <f t="shared" si="247"/>
        <v>0</v>
      </c>
      <c r="Q351" s="6">
        <f t="shared" si="247"/>
        <v>0</v>
      </c>
      <c r="R351" s="6">
        <f t="shared" si="247"/>
        <v>0</v>
      </c>
      <c r="S351" s="6">
        <f>S346-S$70</f>
        <v>0</v>
      </c>
      <c r="T351" s="6">
        <f>S351*(1+$D$4)</f>
        <v>0</v>
      </c>
      <c r="U351" s="6">
        <f t="shared" ref="U351:AL351" si="248">T351*(1+$D$4)</f>
        <v>0</v>
      </c>
      <c r="V351" s="6">
        <f t="shared" si="248"/>
        <v>0</v>
      </c>
      <c r="W351" s="6">
        <f t="shared" si="248"/>
        <v>0</v>
      </c>
      <c r="X351" s="6">
        <f t="shared" si="248"/>
        <v>0</v>
      </c>
      <c r="Y351" s="6">
        <f t="shared" si="248"/>
        <v>0</v>
      </c>
      <c r="Z351" s="6">
        <f t="shared" si="248"/>
        <v>0</v>
      </c>
      <c r="AA351" s="6">
        <f t="shared" si="248"/>
        <v>0</v>
      </c>
      <c r="AB351" s="6">
        <f t="shared" si="248"/>
        <v>0</v>
      </c>
      <c r="AC351" s="6">
        <f t="shared" si="248"/>
        <v>0</v>
      </c>
      <c r="AD351" s="6">
        <f t="shared" si="248"/>
        <v>0</v>
      </c>
      <c r="AE351" s="6">
        <f t="shared" si="248"/>
        <v>0</v>
      </c>
      <c r="AF351" s="6">
        <f t="shared" si="248"/>
        <v>0</v>
      </c>
      <c r="AG351" s="6">
        <f t="shared" si="248"/>
        <v>0</v>
      </c>
      <c r="AH351" s="6">
        <f t="shared" si="248"/>
        <v>0</v>
      </c>
      <c r="AI351" s="6">
        <f t="shared" si="248"/>
        <v>0</v>
      </c>
      <c r="AJ351" s="6">
        <f t="shared" si="248"/>
        <v>0</v>
      </c>
      <c r="AK351" s="6">
        <f t="shared" si="248"/>
        <v>0</v>
      </c>
      <c r="AL351" s="6">
        <f t="shared" si="248"/>
        <v>0</v>
      </c>
    </row>
    <row r="352" spans="2:38" hidden="1" x14ac:dyDescent="0.4"/>
    <row r="353" spans="2:42" hidden="1" x14ac:dyDescent="0.4">
      <c r="T353">
        <v>1</v>
      </c>
      <c r="U353">
        <v>2</v>
      </c>
      <c r="V353">
        <v>3</v>
      </c>
      <c r="W353">
        <v>4</v>
      </c>
      <c r="X353">
        <v>5</v>
      </c>
      <c r="Y353">
        <v>6</v>
      </c>
      <c r="Z353">
        <v>7</v>
      </c>
      <c r="AA353">
        <v>8</v>
      </c>
      <c r="AB353">
        <v>9</v>
      </c>
      <c r="AC353">
        <v>10</v>
      </c>
      <c r="AD353">
        <v>11</v>
      </c>
      <c r="AE353">
        <v>12</v>
      </c>
      <c r="AF353">
        <v>13</v>
      </c>
      <c r="AG353">
        <v>14</v>
      </c>
      <c r="AH353">
        <v>15</v>
      </c>
      <c r="AI353">
        <v>16</v>
      </c>
      <c r="AJ353">
        <v>17</v>
      </c>
      <c r="AK353">
        <v>18</v>
      </c>
      <c r="AL353">
        <v>19</v>
      </c>
      <c r="AM353">
        <v>20</v>
      </c>
    </row>
    <row r="354" spans="2:42" hidden="1" x14ac:dyDescent="0.4">
      <c r="B354" t="s">
        <v>28</v>
      </c>
      <c r="C354" t="s">
        <v>1</v>
      </c>
      <c r="T354" s="6">
        <f>IF($D$7&gt;=T353,-PPMT(Hypotheses!$T$21,T353,Hypotheses!$D$7,Hypotheses!$T$66),0)</f>
        <v>0</v>
      </c>
      <c r="U354" s="6">
        <f>IF($D$7&gt;=U353,-PPMT(Hypotheses!$T$21,U353,Hypotheses!$D$7,Hypotheses!$T$66),0)</f>
        <v>0</v>
      </c>
      <c r="V354" s="6">
        <f>IF($D$7&gt;=V353,-PPMT(Hypotheses!$T$21,V353,Hypotheses!$D$7,Hypotheses!$T$66),0)</f>
        <v>0</v>
      </c>
      <c r="W354" s="6">
        <f>IF($D$7&gt;=W353,-PPMT(Hypotheses!$T$21,W353,Hypotheses!$D$7,Hypotheses!$T$66),0)</f>
        <v>0</v>
      </c>
      <c r="X354" s="6">
        <f>IF($D$7&gt;=X353,-PPMT(Hypotheses!$T$21,X353,Hypotheses!$D$7,Hypotheses!$T$66),0)</f>
        <v>0</v>
      </c>
      <c r="Y354" s="6">
        <f>IF($D$7&gt;=Y353,-PPMT(Hypotheses!$T$21,Y353,Hypotheses!$D$7,Hypotheses!$T$66),0)</f>
        <v>0</v>
      </c>
      <c r="Z354" s="6">
        <f>IF($D$7&gt;=Z353,-PPMT(Hypotheses!$T$21,Z353,Hypotheses!$D$7,Hypotheses!$T$66),0)</f>
        <v>0</v>
      </c>
      <c r="AA354" s="6">
        <f>IF($D$7&gt;=AA353,-PPMT(Hypotheses!$T$21,AA353,Hypotheses!$D$7,Hypotheses!$T$66),0)</f>
        <v>0</v>
      </c>
      <c r="AB354" s="6">
        <f>IF($D$7&gt;=AB353,-PPMT(Hypotheses!$T$21,AB353,Hypotheses!$D$7,Hypotheses!$T$66),0)</f>
        <v>0</v>
      </c>
      <c r="AC354" s="6">
        <f>IF($D$7&gt;=AC353,-PPMT(Hypotheses!$T$21,AC353,Hypotheses!$D$7,Hypotheses!$T$66),0)</f>
        <v>0</v>
      </c>
      <c r="AD354" s="6">
        <f>IF($D$7&gt;=AD353,-PPMT(Hypotheses!$T$21,AD353,Hypotheses!$D$7,Hypotheses!$T$66),0)</f>
        <v>0</v>
      </c>
      <c r="AE354" s="6">
        <f>IF($D$7&gt;=AE353,-PPMT(Hypotheses!$T$21,AE353,Hypotheses!$D$7,Hypotheses!$T$66),0)</f>
        <v>0</v>
      </c>
      <c r="AF354" s="6">
        <f>IF($D$7&gt;=AF353,-PPMT(Hypotheses!$T$21,AF353,Hypotheses!$D$7,Hypotheses!$T$66),0)</f>
        <v>0</v>
      </c>
      <c r="AG354" s="6">
        <f>IF($D$7&gt;=AG353,-PPMT(Hypotheses!$T$21,AG353,Hypotheses!$D$7,Hypotheses!$T$66),0)</f>
        <v>0</v>
      </c>
      <c r="AH354" s="6">
        <f>IF($D$7&gt;=AH353,-PPMT(Hypotheses!$T$21,AH353,Hypotheses!$D$7,Hypotheses!$T$66),0)</f>
        <v>0</v>
      </c>
      <c r="AI354" s="6">
        <f>IF($D$7&gt;=AI353,-PPMT(Hypotheses!$T$21,AI353,Hypotheses!$D$7,Hypotheses!$T$66),0)</f>
        <v>0</v>
      </c>
      <c r="AJ354" s="6">
        <f>IF($D$7&gt;=AJ353,-PPMT(Hypotheses!$T$21,AJ353,Hypotheses!$D$7,Hypotheses!$T$66),0)</f>
        <v>0</v>
      </c>
      <c r="AK354" s="6">
        <f>IF($D$7&gt;=AK353,-PPMT(Hypotheses!$T$21,AK353,Hypotheses!$D$7,Hypotheses!$T$66),0)</f>
        <v>0</v>
      </c>
      <c r="AL354" s="6">
        <f>IF($D$7&gt;=AL353,-PPMT(Hypotheses!$T$21,AL353,Hypotheses!$D$7,Hypotheses!$T$66),0)</f>
        <v>0</v>
      </c>
      <c r="AM354" s="6">
        <f>IF($D$7&gt;=AM353,-PPMT(Hypotheses!$T$21,AM353,Hypotheses!$D$7,Hypotheses!$T$66),0)</f>
        <v>0</v>
      </c>
    </row>
    <row r="355" spans="2:42" hidden="1" x14ac:dyDescent="0.4">
      <c r="B355" t="s">
        <v>28</v>
      </c>
      <c r="C355" t="s">
        <v>2</v>
      </c>
      <c r="T355" s="6">
        <f>IF($D$7&gt;=T353,-IPMT(Hypotheses!$T$21,T353,Hypotheses!$D$7,Hypotheses!$T$66),0)</f>
        <v>0</v>
      </c>
      <c r="U355" s="6">
        <f>IF($D$7&gt;=U353,-IPMT(Hypotheses!$T$21,U353,Hypotheses!$D$7,Hypotheses!$T$66),0)</f>
        <v>0</v>
      </c>
      <c r="V355" s="6">
        <f>IF($D$7&gt;=V353,-IPMT(Hypotheses!$T$21,V353,Hypotheses!$D$7,Hypotheses!$T$66),0)</f>
        <v>0</v>
      </c>
      <c r="W355" s="6">
        <f>IF($D$7&gt;=W353,-IPMT(Hypotheses!$T$21,W353,Hypotheses!$D$7,Hypotheses!$T$66),0)</f>
        <v>0</v>
      </c>
      <c r="X355" s="6">
        <f>IF($D$7&gt;=X353,-IPMT(Hypotheses!$T$21,X353,Hypotheses!$D$7,Hypotheses!$T$66),0)</f>
        <v>0</v>
      </c>
      <c r="Y355" s="6">
        <f>IF($D$7&gt;=Y353,-IPMT(Hypotheses!$T$21,Y353,Hypotheses!$D$7,Hypotheses!$T$66),0)</f>
        <v>0</v>
      </c>
      <c r="Z355" s="6">
        <f>IF($D$7&gt;=Z353,-IPMT(Hypotheses!$T$21,Z353,Hypotheses!$D$7,Hypotheses!$T$66),0)</f>
        <v>0</v>
      </c>
      <c r="AA355" s="6">
        <f>IF($D$7&gt;=AA353,-IPMT(Hypotheses!$T$21,AA353,Hypotheses!$D$7,Hypotheses!$T$66),0)</f>
        <v>0</v>
      </c>
      <c r="AB355" s="6">
        <f>IF($D$7&gt;=AB353,-IPMT(Hypotheses!$T$21,AB353,Hypotheses!$D$7,Hypotheses!$T$66),0)</f>
        <v>0</v>
      </c>
      <c r="AC355" s="6">
        <f>IF($D$7&gt;=AC353,-IPMT(Hypotheses!$T$21,AC353,Hypotheses!$D$7,Hypotheses!$T$66),0)</f>
        <v>0</v>
      </c>
      <c r="AD355" s="6">
        <f>IF($D$7&gt;=AD353,-IPMT(Hypotheses!$T$21,AD353,Hypotheses!$D$7,Hypotheses!$T$66),0)</f>
        <v>0</v>
      </c>
      <c r="AE355" s="6">
        <f>IF($D$7&gt;=AE353,-IPMT(Hypotheses!$T$21,AE353,Hypotheses!$D$7,Hypotheses!$T$66),0)</f>
        <v>0</v>
      </c>
      <c r="AF355" s="6">
        <f>IF($D$7&gt;=AF353,-IPMT(Hypotheses!$T$21,AF353,Hypotheses!$D$7,Hypotheses!$T$66),0)</f>
        <v>0</v>
      </c>
      <c r="AG355" s="6">
        <f>IF($D$7&gt;=AG353,-IPMT(Hypotheses!$T$21,AG353,Hypotheses!$D$7,Hypotheses!$T$66),0)</f>
        <v>0</v>
      </c>
      <c r="AH355" s="6">
        <f>IF($D$7&gt;=AH353,-IPMT(Hypotheses!$T$21,AH353,Hypotheses!$D$7,Hypotheses!$T$66),0)</f>
        <v>0</v>
      </c>
      <c r="AI355" s="6">
        <f>IF($D$7&gt;=AI353,-IPMT(Hypotheses!$T$21,AI353,Hypotheses!$D$7,Hypotheses!$T$66),0)</f>
        <v>0</v>
      </c>
      <c r="AJ355" s="6">
        <f>IF($D$7&gt;=AJ353,-IPMT(Hypotheses!$T$21,AJ353,Hypotheses!$D$7,Hypotheses!$T$66),0)</f>
        <v>0</v>
      </c>
      <c r="AK355" s="6">
        <f>IF($D$7&gt;=AK353,-IPMT(Hypotheses!$T$21,AK353,Hypotheses!$D$7,Hypotheses!$T$66),0)</f>
        <v>0</v>
      </c>
      <c r="AL355" s="6">
        <f>IF($D$7&gt;=AL353,-IPMT(Hypotheses!$T$21,AL353,Hypotheses!$D$7,Hypotheses!$T$66),0)</f>
        <v>0</v>
      </c>
      <c r="AM355" s="6">
        <f>IF($D$7&gt;=AM353,-IPMT(Hypotheses!$T$21,AM353,Hypotheses!$D$7,Hypotheses!$T$66),0)</f>
        <v>0</v>
      </c>
    </row>
    <row r="356" spans="2:42" hidden="1" x14ac:dyDescent="0.4">
      <c r="B356" t="s">
        <v>28</v>
      </c>
      <c r="C356" t="s">
        <v>73</v>
      </c>
      <c r="D356" s="6">
        <f t="shared" ref="D356:S356" si="249">D351</f>
        <v>0</v>
      </c>
      <c r="E356" s="6">
        <f t="shared" si="249"/>
        <v>0</v>
      </c>
      <c r="F356" s="6">
        <f t="shared" si="249"/>
        <v>0</v>
      </c>
      <c r="G356" s="6">
        <f t="shared" si="249"/>
        <v>0</v>
      </c>
      <c r="H356" s="6">
        <f t="shared" si="249"/>
        <v>0</v>
      </c>
      <c r="I356" s="6">
        <f t="shared" si="249"/>
        <v>0</v>
      </c>
      <c r="J356" s="6">
        <f t="shared" si="249"/>
        <v>0</v>
      </c>
      <c r="K356" s="6">
        <f t="shared" si="249"/>
        <v>0</v>
      </c>
      <c r="L356" s="6">
        <f t="shared" si="249"/>
        <v>0</v>
      </c>
      <c r="M356" s="6">
        <f t="shared" si="249"/>
        <v>0</v>
      </c>
      <c r="N356" s="6">
        <f t="shared" si="249"/>
        <v>0</v>
      </c>
      <c r="O356" s="6">
        <f t="shared" si="249"/>
        <v>0</v>
      </c>
      <c r="P356" s="6">
        <f t="shared" si="249"/>
        <v>0</v>
      </c>
      <c r="Q356" s="6">
        <f t="shared" si="249"/>
        <v>0</v>
      </c>
      <c r="R356" s="6">
        <f t="shared" si="249"/>
        <v>0</v>
      </c>
      <c r="S356" s="6">
        <f t="shared" si="249"/>
        <v>0</v>
      </c>
      <c r="T356" s="6">
        <f>T351-T$70</f>
        <v>0</v>
      </c>
      <c r="U356" s="6">
        <f>T356*(1+$D$4)</f>
        <v>0</v>
      </c>
      <c r="V356" s="6">
        <f t="shared" ref="V356:AM356" si="250">U356*(1+$D$4)</f>
        <v>0</v>
      </c>
      <c r="W356" s="6">
        <f t="shared" si="250"/>
        <v>0</v>
      </c>
      <c r="X356" s="6">
        <f t="shared" si="250"/>
        <v>0</v>
      </c>
      <c r="Y356" s="6">
        <f t="shared" si="250"/>
        <v>0</v>
      </c>
      <c r="Z356" s="6">
        <f t="shared" si="250"/>
        <v>0</v>
      </c>
      <c r="AA356" s="6">
        <f t="shared" si="250"/>
        <v>0</v>
      </c>
      <c r="AB356" s="6">
        <f t="shared" si="250"/>
        <v>0</v>
      </c>
      <c r="AC356" s="6">
        <f t="shared" si="250"/>
        <v>0</v>
      </c>
      <c r="AD356" s="6">
        <f t="shared" si="250"/>
        <v>0</v>
      </c>
      <c r="AE356" s="6">
        <f t="shared" si="250"/>
        <v>0</v>
      </c>
      <c r="AF356" s="6">
        <f t="shared" si="250"/>
        <v>0</v>
      </c>
      <c r="AG356" s="6">
        <f t="shared" si="250"/>
        <v>0</v>
      </c>
      <c r="AH356" s="6">
        <f t="shared" si="250"/>
        <v>0</v>
      </c>
      <c r="AI356" s="6">
        <f t="shared" si="250"/>
        <v>0</v>
      </c>
      <c r="AJ356" s="6">
        <f t="shared" si="250"/>
        <v>0</v>
      </c>
      <c r="AK356" s="6">
        <f t="shared" si="250"/>
        <v>0</v>
      </c>
      <c r="AL356" s="6">
        <f t="shared" si="250"/>
        <v>0</v>
      </c>
      <c r="AM356" s="6">
        <f t="shared" si="250"/>
        <v>0</v>
      </c>
    </row>
    <row r="357" spans="2:42" hidden="1" x14ac:dyDescent="0.4"/>
    <row r="358" spans="2:42" hidden="1" x14ac:dyDescent="0.4">
      <c r="U358">
        <v>1</v>
      </c>
      <c r="V358">
        <v>2</v>
      </c>
      <c r="W358">
        <v>3</v>
      </c>
      <c r="X358">
        <v>4</v>
      </c>
      <c r="Y358">
        <v>5</v>
      </c>
      <c r="Z358">
        <v>6</v>
      </c>
      <c r="AA358">
        <v>7</v>
      </c>
      <c r="AB358">
        <v>8</v>
      </c>
      <c r="AC358">
        <v>9</v>
      </c>
      <c r="AD358">
        <v>10</v>
      </c>
      <c r="AE358">
        <v>11</v>
      </c>
      <c r="AF358">
        <v>12</v>
      </c>
      <c r="AG358">
        <v>13</v>
      </c>
      <c r="AH358">
        <v>14</v>
      </c>
      <c r="AI358">
        <v>15</v>
      </c>
      <c r="AJ358">
        <v>16</v>
      </c>
      <c r="AK358">
        <v>17</v>
      </c>
      <c r="AL358">
        <v>18</v>
      </c>
      <c r="AM358">
        <v>19</v>
      </c>
      <c r="AN358">
        <v>20</v>
      </c>
    </row>
    <row r="359" spans="2:42" hidden="1" x14ac:dyDescent="0.4">
      <c r="B359" t="s">
        <v>29</v>
      </c>
      <c r="C359" t="s">
        <v>1</v>
      </c>
      <c r="U359" s="6">
        <f>IF($D$7&gt;=U358,-PPMT(Hypotheses!$U$21,U358,Hypotheses!$D$7,Hypotheses!$U$66),0)</f>
        <v>0</v>
      </c>
      <c r="V359" s="6">
        <f>IF($D$7&gt;=V358,-PPMT(Hypotheses!$U$21,V358,Hypotheses!$D$7,Hypotheses!$U$66),0)</f>
        <v>0</v>
      </c>
      <c r="W359" s="6">
        <f>IF($D$7&gt;=W358,-PPMT(Hypotheses!$U$21,W358,Hypotheses!$D$7,Hypotheses!$U$66),0)</f>
        <v>0</v>
      </c>
      <c r="X359" s="6">
        <f>IF($D$7&gt;=X358,-PPMT(Hypotheses!$U$21,X358,Hypotheses!$D$7,Hypotheses!$U$66),0)</f>
        <v>0</v>
      </c>
      <c r="Y359" s="6">
        <f>IF($D$7&gt;=Y358,-PPMT(Hypotheses!$U$21,Y358,Hypotheses!$D$7,Hypotheses!$U$66),0)</f>
        <v>0</v>
      </c>
      <c r="Z359" s="6">
        <f>IF($D$7&gt;=Z358,-PPMT(Hypotheses!$U$21,Z358,Hypotheses!$D$7,Hypotheses!$U$66),0)</f>
        <v>0</v>
      </c>
      <c r="AA359" s="6">
        <f>IF($D$7&gt;=AA358,-PPMT(Hypotheses!$U$21,AA358,Hypotheses!$D$7,Hypotheses!$U$66),0)</f>
        <v>0</v>
      </c>
      <c r="AB359" s="6">
        <f>IF($D$7&gt;=AB358,-PPMT(Hypotheses!$U$21,AB358,Hypotheses!$D$7,Hypotheses!$U$66),0)</f>
        <v>0</v>
      </c>
      <c r="AC359" s="6">
        <f>IF($D$7&gt;=AC358,-PPMT(Hypotheses!$U$21,AC358,Hypotheses!$D$7,Hypotheses!$U$66),0)</f>
        <v>0</v>
      </c>
      <c r="AD359" s="6">
        <f>IF($D$7&gt;=AD358,-PPMT(Hypotheses!$U$21,AD358,Hypotheses!$D$7,Hypotheses!$U$66),0)</f>
        <v>0</v>
      </c>
      <c r="AE359" s="6">
        <f>IF($D$7&gt;=AE358,-PPMT(Hypotheses!$U$21,AE358,Hypotheses!$D$7,Hypotheses!$U$66),0)</f>
        <v>0</v>
      </c>
      <c r="AF359" s="6">
        <f>IF($D$7&gt;=AF358,-PPMT(Hypotheses!$U$21,AF358,Hypotheses!$D$7,Hypotheses!$U$66),0)</f>
        <v>0</v>
      </c>
      <c r="AG359" s="6">
        <f>IF($D$7&gt;=AG358,-PPMT(Hypotheses!$U$21,AG358,Hypotheses!$D$7,Hypotheses!$U$66),0)</f>
        <v>0</v>
      </c>
      <c r="AH359" s="6">
        <f>IF($D$7&gt;=AH358,-PPMT(Hypotheses!$U$21,AH358,Hypotheses!$D$7,Hypotheses!$U$66),0)</f>
        <v>0</v>
      </c>
      <c r="AI359" s="6">
        <f>IF($D$7&gt;=AI358,-PPMT(Hypotheses!$U$21,AI358,Hypotheses!$D$7,Hypotheses!$U$66),0)</f>
        <v>0</v>
      </c>
      <c r="AJ359" s="6">
        <f>IF($D$7&gt;=AJ358,-PPMT(Hypotheses!$U$21,AJ358,Hypotheses!$D$7,Hypotheses!$U$66),0)</f>
        <v>0</v>
      </c>
      <c r="AK359" s="6">
        <f>IF($D$7&gt;=AK358,-PPMT(Hypotheses!$U$21,AK358,Hypotheses!$D$7,Hypotheses!$U$66),0)</f>
        <v>0</v>
      </c>
      <c r="AL359" s="6">
        <f>IF($D$7&gt;=AL358,-PPMT(Hypotheses!$U$21,AL358,Hypotheses!$D$7,Hypotheses!$U$66),0)</f>
        <v>0</v>
      </c>
      <c r="AM359" s="6">
        <f>IF($D$7&gt;=AM358,-PPMT(Hypotheses!$U$21,AM358,Hypotheses!$D$7,Hypotheses!$U$66),0)</f>
        <v>0</v>
      </c>
      <c r="AN359" s="6">
        <f>IF($D$7&gt;=AN358,-PPMT(Hypotheses!$U$21,AN358,Hypotheses!$D$7,Hypotheses!$U$66),0)</f>
        <v>0</v>
      </c>
    </row>
    <row r="360" spans="2:42" hidden="1" x14ac:dyDescent="0.4">
      <c r="B360" t="s">
        <v>29</v>
      </c>
      <c r="C360" t="s">
        <v>2</v>
      </c>
      <c r="U360" s="6">
        <f>IF($D$7&gt;=U358,-IPMT(Hypotheses!$U$21,U358,Hypotheses!$D$7,Hypotheses!$U$66),0)</f>
        <v>0</v>
      </c>
      <c r="V360" s="6">
        <f>IF($D$7&gt;=V358,-IPMT(Hypotheses!$U$21,V358,Hypotheses!$D$7,Hypotheses!$U$66),0)</f>
        <v>0</v>
      </c>
      <c r="W360" s="6">
        <f>IF($D$7&gt;=W358,-IPMT(Hypotheses!$U$21,W358,Hypotheses!$D$7,Hypotheses!$U$66),0)</f>
        <v>0</v>
      </c>
      <c r="X360" s="6">
        <f>IF($D$7&gt;=X358,-IPMT(Hypotheses!$U$21,X358,Hypotheses!$D$7,Hypotheses!$U$66),0)</f>
        <v>0</v>
      </c>
      <c r="Y360" s="6">
        <f>IF($D$7&gt;=Y358,-IPMT(Hypotheses!$U$21,Y358,Hypotheses!$D$7,Hypotheses!$U$66),0)</f>
        <v>0</v>
      </c>
      <c r="Z360" s="6">
        <f>IF($D$7&gt;=Z358,-IPMT(Hypotheses!$U$21,Z358,Hypotheses!$D$7,Hypotheses!$U$66),0)</f>
        <v>0</v>
      </c>
      <c r="AA360" s="6">
        <f>IF($D$7&gt;=AA358,-IPMT(Hypotheses!$U$21,AA358,Hypotheses!$D$7,Hypotheses!$U$66),0)</f>
        <v>0</v>
      </c>
      <c r="AB360" s="6">
        <f>IF($D$7&gt;=AB358,-IPMT(Hypotheses!$U$21,AB358,Hypotheses!$D$7,Hypotheses!$U$66),0)</f>
        <v>0</v>
      </c>
      <c r="AC360" s="6">
        <f>IF($D$7&gt;=AC358,-IPMT(Hypotheses!$U$21,AC358,Hypotheses!$D$7,Hypotheses!$U$66),0)</f>
        <v>0</v>
      </c>
      <c r="AD360" s="6">
        <f>IF($D$7&gt;=AD358,-IPMT(Hypotheses!$U$21,AD358,Hypotheses!$D$7,Hypotheses!$U$66),0)</f>
        <v>0</v>
      </c>
      <c r="AE360" s="6">
        <f>IF($D$7&gt;=AE358,-IPMT(Hypotheses!$U$21,AE358,Hypotheses!$D$7,Hypotheses!$U$66),0)</f>
        <v>0</v>
      </c>
      <c r="AF360" s="6">
        <f>IF($D$7&gt;=AF358,-IPMT(Hypotheses!$U$21,AF358,Hypotheses!$D$7,Hypotheses!$U$66),0)</f>
        <v>0</v>
      </c>
      <c r="AG360" s="6">
        <f>IF($D$7&gt;=AG358,-IPMT(Hypotheses!$U$21,AG358,Hypotheses!$D$7,Hypotheses!$U$66),0)</f>
        <v>0</v>
      </c>
      <c r="AH360" s="6">
        <f>IF($D$7&gt;=AH358,-IPMT(Hypotheses!$U$21,AH358,Hypotheses!$D$7,Hypotheses!$U$66),0)</f>
        <v>0</v>
      </c>
      <c r="AI360" s="6">
        <f>IF($D$7&gt;=AI358,-IPMT(Hypotheses!$U$21,AI358,Hypotheses!$D$7,Hypotheses!$U$66),0)</f>
        <v>0</v>
      </c>
      <c r="AJ360" s="6">
        <f>IF($D$7&gt;=AJ358,-IPMT(Hypotheses!$U$21,AJ358,Hypotheses!$D$7,Hypotheses!$U$66),0)</f>
        <v>0</v>
      </c>
      <c r="AK360" s="6">
        <f>IF($D$7&gt;=AK358,-IPMT(Hypotheses!$U$21,AK358,Hypotheses!$D$7,Hypotheses!$U$66),0)</f>
        <v>0</v>
      </c>
      <c r="AL360" s="6">
        <f>IF($D$7&gt;=AL358,-IPMT(Hypotheses!$U$21,AL358,Hypotheses!$D$7,Hypotheses!$U$66),0)</f>
        <v>0</v>
      </c>
      <c r="AM360" s="6">
        <f>IF($D$7&gt;=AM358,-IPMT(Hypotheses!$U$21,AM358,Hypotheses!$D$7,Hypotheses!$U$66),0)</f>
        <v>0</v>
      </c>
      <c r="AN360" s="6">
        <f>IF($D$7&gt;=AN358,-IPMT(Hypotheses!$U$21,AN358,Hypotheses!$D$7,Hypotheses!$U$66),0)</f>
        <v>0</v>
      </c>
    </row>
    <row r="361" spans="2:42" hidden="1" x14ac:dyDescent="0.4">
      <c r="B361" t="s">
        <v>29</v>
      </c>
      <c r="C361" t="s">
        <v>73</v>
      </c>
      <c r="D361" s="6">
        <f t="shared" ref="D361:T361" si="251">D356</f>
        <v>0</v>
      </c>
      <c r="E361" s="6">
        <f t="shared" si="251"/>
        <v>0</v>
      </c>
      <c r="F361" s="6">
        <f t="shared" si="251"/>
        <v>0</v>
      </c>
      <c r="G361" s="6">
        <f t="shared" si="251"/>
        <v>0</v>
      </c>
      <c r="H361" s="6">
        <f t="shared" si="251"/>
        <v>0</v>
      </c>
      <c r="I361" s="6">
        <f t="shared" si="251"/>
        <v>0</v>
      </c>
      <c r="J361" s="6">
        <f t="shared" si="251"/>
        <v>0</v>
      </c>
      <c r="K361" s="6">
        <f t="shared" si="251"/>
        <v>0</v>
      </c>
      <c r="L361" s="6">
        <f t="shared" si="251"/>
        <v>0</v>
      </c>
      <c r="M361" s="6">
        <f t="shared" si="251"/>
        <v>0</v>
      </c>
      <c r="N361" s="6">
        <f t="shared" si="251"/>
        <v>0</v>
      </c>
      <c r="O361" s="6">
        <f t="shared" si="251"/>
        <v>0</v>
      </c>
      <c r="P361" s="6">
        <f t="shared" si="251"/>
        <v>0</v>
      </c>
      <c r="Q361" s="6">
        <f t="shared" si="251"/>
        <v>0</v>
      </c>
      <c r="R361" s="6">
        <f t="shared" si="251"/>
        <v>0</v>
      </c>
      <c r="S361" s="6">
        <f t="shared" si="251"/>
        <v>0</v>
      </c>
      <c r="T361" s="6">
        <f t="shared" si="251"/>
        <v>0</v>
      </c>
      <c r="U361" s="6">
        <f>U356-U$70</f>
        <v>0</v>
      </c>
      <c r="V361" s="6">
        <f>U361*(1+$D$4)</f>
        <v>0</v>
      </c>
      <c r="W361" s="6">
        <f t="shared" ref="W361:AN361" si="252">V361*(1+$D$4)</f>
        <v>0</v>
      </c>
      <c r="X361" s="6">
        <f t="shared" si="252"/>
        <v>0</v>
      </c>
      <c r="Y361" s="6">
        <f t="shared" si="252"/>
        <v>0</v>
      </c>
      <c r="Z361" s="6">
        <f t="shared" si="252"/>
        <v>0</v>
      </c>
      <c r="AA361" s="6">
        <f t="shared" si="252"/>
        <v>0</v>
      </c>
      <c r="AB361" s="6">
        <f t="shared" si="252"/>
        <v>0</v>
      </c>
      <c r="AC361" s="6">
        <f t="shared" si="252"/>
        <v>0</v>
      </c>
      <c r="AD361" s="6">
        <f t="shared" si="252"/>
        <v>0</v>
      </c>
      <c r="AE361" s="6">
        <f t="shared" si="252"/>
        <v>0</v>
      </c>
      <c r="AF361" s="6">
        <f t="shared" si="252"/>
        <v>0</v>
      </c>
      <c r="AG361" s="6">
        <f t="shared" si="252"/>
        <v>0</v>
      </c>
      <c r="AH361" s="6">
        <f t="shared" si="252"/>
        <v>0</v>
      </c>
      <c r="AI361" s="6">
        <f t="shared" si="252"/>
        <v>0</v>
      </c>
      <c r="AJ361" s="6">
        <f t="shared" si="252"/>
        <v>0</v>
      </c>
      <c r="AK361" s="6">
        <f t="shared" si="252"/>
        <v>0</v>
      </c>
      <c r="AL361" s="6">
        <f t="shared" si="252"/>
        <v>0</v>
      </c>
      <c r="AM361" s="6">
        <f t="shared" si="252"/>
        <v>0</v>
      </c>
      <c r="AN361" s="6">
        <f t="shared" si="252"/>
        <v>0</v>
      </c>
    </row>
    <row r="362" spans="2:42" hidden="1" x14ac:dyDescent="0.4"/>
    <row r="363" spans="2:42" hidden="1" x14ac:dyDescent="0.4">
      <c r="V363">
        <v>1</v>
      </c>
      <c r="W363">
        <v>2</v>
      </c>
      <c r="X363">
        <v>3</v>
      </c>
      <c r="Y363">
        <v>4</v>
      </c>
      <c r="Z363">
        <v>5</v>
      </c>
      <c r="AA363">
        <v>6</v>
      </c>
      <c r="AB363">
        <v>7</v>
      </c>
      <c r="AC363">
        <v>8</v>
      </c>
      <c r="AD363">
        <v>9</v>
      </c>
      <c r="AE363">
        <v>10</v>
      </c>
      <c r="AF363">
        <v>11</v>
      </c>
      <c r="AG363">
        <v>12</v>
      </c>
      <c r="AH363">
        <v>13</v>
      </c>
      <c r="AI363">
        <v>14</v>
      </c>
      <c r="AJ363">
        <v>15</v>
      </c>
      <c r="AK363">
        <v>16</v>
      </c>
      <c r="AL363">
        <v>17</v>
      </c>
      <c r="AM363">
        <v>18</v>
      </c>
      <c r="AN363">
        <v>19</v>
      </c>
      <c r="AO363">
        <v>20</v>
      </c>
    </row>
    <row r="364" spans="2:42" hidden="1" x14ac:dyDescent="0.4">
      <c r="B364" t="s">
        <v>30</v>
      </c>
      <c r="C364" t="s">
        <v>1</v>
      </c>
      <c r="V364" s="6">
        <f>IF($D$7&gt;=V363,-PPMT(Hypotheses!$V$21,V363,Hypotheses!$D$7,Hypotheses!$V$66),0)</f>
        <v>0</v>
      </c>
      <c r="W364" s="6">
        <f>IF($D$7&gt;=W363,-PPMT(Hypotheses!$V$21,W363,Hypotheses!$D$7,Hypotheses!$V$66),0)</f>
        <v>0</v>
      </c>
      <c r="X364" s="6">
        <f>IF($D$7&gt;=X363,-PPMT(Hypotheses!$V$21,X363,Hypotheses!$D$7,Hypotheses!$V$66),0)</f>
        <v>0</v>
      </c>
      <c r="Y364" s="6">
        <f>IF($D$7&gt;=Y363,-PPMT(Hypotheses!$V$21,Y363,Hypotheses!$D$7,Hypotheses!$V$66),0)</f>
        <v>0</v>
      </c>
      <c r="Z364" s="6">
        <f>IF($D$7&gt;=Z363,-PPMT(Hypotheses!$V$21,Z363,Hypotheses!$D$7,Hypotheses!$V$66),0)</f>
        <v>0</v>
      </c>
      <c r="AA364" s="6">
        <f>IF($D$7&gt;=AA363,-PPMT(Hypotheses!$V$21,AA363,Hypotheses!$D$7,Hypotheses!$V$66),0)</f>
        <v>0</v>
      </c>
      <c r="AB364" s="6">
        <f>IF($D$7&gt;=AB363,-PPMT(Hypotheses!$V$21,AB363,Hypotheses!$D$7,Hypotheses!$V$66),0)</f>
        <v>0</v>
      </c>
      <c r="AC364" s="6">
        <f>IF($D$7&gt;=AC363,-PPMT(Hypotheses!$V$21,AC363,Hypotheses!$D$7,Hypotheses!$V$66),0)</f>
        <v>0</v>
      </c>
      <c r="AD364" s="6">
        <f>IF($D$7&gt;=AD363,-PPMT(Hypotheses!$V$21,AD363,Hypotheses!$D$7,Hypotheses!$V$66),0)</f>
        <v>0</v>
      </c>
      <c r="AE364" s="6">
        <f>IF($D$7&gt;=AE363,-PPMT(Hypotheses!$V$21,AE363,Hypotheses!$D$7,Hypotheses!$V$66),0)</f>
        <v>0</v>
      </c>
      <c r="AF364" s="6">
        <f>IF($D$7&gt;=AF363,-PPMT(Hypotheses!$V$21,AF363,Hypotheses!$D$7,Hypotheses!$V$66),0)</f>
        <v>0</v>
      </c>
      <c r="AG364" s="6">
        <f>IF($D$7&gt;=AG363,-PPMT(Hypotheses!$V$21,AG363,Hypotheses!$D$7,Hypotheses!$V$66),0)</f>
        <v>0</v>
      </c>
      <c r="AH364" s="6">
        <f>IF($D$7&gt;=AH363,-PPMT(Hypotheses!$V$21,AH363,Hypotheses!$D$7,Hypotheses!$V$66),0)</f>
        <v>0</v>
      </c>
      <c r="AI364" s="6">
        <f>IF($D$7&gt;=AI363,-PPMT(Hypotheses!$V$21,AI363,Hypotheses!$D$7,Hypotheses!$V$66),0)</f>
        <v>0</v>
      </c>
      <c r="AJ364" s="6">
        <f>IF($D$7&gt;=AJ363,-PPMT(Hypotheses!$V$21,AJ363,Hypotheses!$D$7,Hypotheses!$V$66),0)</f>
        <v>0</v>
      </c>
      <c r="AK364" s="6">
        <f>IF($D$7&gt;=AK363,-PPMT(Hypotheses!$V$21,AK363,Hypotheses!$D$7,Hypotheses!$V$66),0)</f>
        <v>0</v>
      </c>
      <c r="AL364" s="6">
        <f>IF($D$7&gt;=AL363,-PPMT(Hypotheses!$V$21,AL363,Hypotheses!$D$7,Hypotheses!$V$66),0)</f>
        <v>0</v>
      </c>
      <c r="AM364" s="6">
        <f>IF($D$7&gt;=AM363,-PPMT(Hypotheses!$V$21,AM363,Hypotheses!$D$7,Hypotheses!$V$66),0)</f>
        <v>0</v>
      </c>
      <c r="AN364" s="6">
        <f>IF($D$7&gt;=AN363,-PPMT(Hypotheses!$V$21,AN363,Hypotheses!$D$7,Hypotheses!$V$66),0)</f>
        <v>0</v>
      </c>
      <c r="AO364" s="6">
        <f>IF($D$7&gt;=AO363,-PPMT(Hypotheses!$V$21,AO363,Hypotheses!$D$7,Hypotheses!$V$66),0)</f>
        <v>0</v>
      </c>
    </row>
    <row r="365" spans="2:42" hidden="1" x14ac:dyDescent="0.4">
      <c r="B365" t="s">
        <v>30</v>
      </c>
      <c r="C365" t="s">
        <v>2</v>
      </c>
      <c r="V365" s="6">
        <f>IF($D$7&gt;=V363,-IPMT(Hypotheses!$V$21,V363,Hypotheses!$D$7,Hypotheses!$V$66),0)</f>
        <v>0</v>
      </c>
      <c r="W365" s="6">
        <f>IF($D$7&gt;=W363,-IPMT(Hypotheses!$V$21,W363,Hypotheses!$D$7,Hypotheses!$V$66),0)</f>
        <v>0</v>
      </c>
      <c r="X365" s="6">
        <f>IF($D$7&gt;=X363,-IPMT(Hypotheses!$V$21,X363,Hypotheses!$D$7,Hypotheses!$V$66),0)</f>
        <v>0</v>
      </c>
      <c r="Y365" s="6">
        <f>IF($D$7&gt;=Y363,-IPMT(Hypotheses!$V$21,Y363,Hypotheses!$D$7,Hypotheses!$V$66),0)</f>
        <v>0</v>
      </c>
      <c r="Z365" s="6">
        <f>IF($D$7&gt;=Z363,-IPMT(Hypotheses!$V$21,Z363,Hypotheses!$D$7,Hypotheses!$V$66),0)</f>
        <v>0</v>
      </c>
      <c r="AA365" s="6">
        <f>IF($D$7&gt;=AA363,-IPMT(Hypotheses!$V$21,AA363,Hypotheses!$D$7,Hypotheses!$V$66),0)</f>
        <v>0</v>
      </c>
      <c r="AB365" s="6">
        <f>IF($D$7&gt;=AB363,-IPMT(Hypotheses!$V$21,AB363,Hypotheses!$D$7,Hypotheses!$V$66),0)</f>
        <v>0</v>
      </c>
      <c r="AC365" s="6">
        <f>IF($D$7&gt;=AC363,-IPMT(Hypotheses!$V$21,AC363,Hypotheses!$D$7,Hypotheses!$V$66),0)</f>
        <v>0</v>
      </c>
      <c r="AD365" s="6">
        <f>IF($D$7&gt;=AD363,-IPMT(Hypotheses!$V$21,AD363,Hypotheses!$D$7,Hypotheses!$V$66),0)</f>
        <v>0</v>
      </c>
      <c r="AE365" s="6">
        <f>IF($D$7&gt;=AE363,-IPMT(Hypotheses!$V$21,AE363,Hypotheses!$D$7,Hypotheses!$V$66),0)</f>
        <v>0</v>
      </c>
      <c r="AF365" s="6">
        <f>IF($D$7&gt;=AF363,-IPMT(Hypotheses!$V$21,AF363,Hypotheses!$D$7,Hypotheses!$V$66),0)</f>
        <v>0</v>
      </c>
      <c r="AG365" s="6">
        <f>IF($D$7&gt;=AG363,-IPMT(Hypotheses!$V$21,AG363,Hypotheses!$D$7,Hypotheses!$V$66),0)</f>
        <v>0</v>
      </c>
      <c r="AH365" s="6">
        <f>IF($D$7&gt;=AH363,-IPMT(Hypotheses!$V$21,AH363,Hypotheses!$D$7,Hypotheses!$V$66),0)</f>
        <v>0</v>
      </c>
      <c r="AI365" s="6">
        <f>IF($D$7&gt;=AI363,-IPMT(Hypotheses!$V$21,AI363,Hypotheses!$D$7,Hypotheses!$V$66),0)</f>
        <v>0</v>
      </c>
      <c r="AJ365" s="6">
        <f>IF($D$7&gt;=AJ363,-IPMT(Hypotheses!$V$21,AJ363,Hypotheses!$D$7,Hypotheses!$V$66),0)</f>
        <v>0</v>
      </c>
      <c r="AK365" s="6">
        <f>IF($D$7&gt;=AK363,-IPMT(Hypotheses!$V$21,AK363,Hypotheses!$D$7,Hypotheses!$V$66),0)</f>
        <v>0</v>
      </c>
      <c r="AL365" s="6">
        <f>IF($D$7&gt;=AL363,-IPMT(Hypotheses!$V$21,AL363,Hypotheses!$D$7,Hypotheses!$V$66),0)</f>
        <v>0</v>
      </c>
      <c r="AM365" s="6">
        <f>IF($D$7&gt;=AM363,-IPMT(Hypotheses!$V$21,AM363,Hypotheses!$D$7,Hypotheses!$V$66),0)</f>
        <v>0</v>
      </c>
      <c r="AN365" s="6">
        <f>IF($D$7&gt;=AN363,-IPMT(Hypotheses!$V$21,AN363,Hypotheses!$D$7,Hypotheses!$V$66),0)</f>
        <v>0</v>
      </c>
      <c r="AO365" s="6">
        <f>IF($D$7&gt;=AO363,-IPMT(Hypotheses!$V$21,AO363,Hypotheses!$D$7,Hypotheses!$V$66),0)</f>
        <v>0</v>
      </c>
    </row>
    <row r="366" spans="2:42" hidden="1" x14ac:dyDescent="0.4">
      <c r="B366" t="s">
        <v>30</v>
      </c>
      <c r="C366" t="s">
        <v>73</v>
      </c>
      <c r="D366" s="6">
        <f t="shared" ref="D366:U366" si="253">D361</f>
        <v>0</v>
      </c>
      <c r="E366" s="6">
        <f t="shared" si="253"/>
        <v>0</v>
      </c>
      <c r="F366" s="6">
        <f t="shared" si="253"/>
        <v>0</v>
      </c>
      <c r="G366" s="6">
        <f t="shared" si="253"/>
        <v>0</v>
      </c>
      <c r="H366" s="6">
        <f t="shared" si="253"/>
        <v>0</v>
      </c>
      <c r="I366" s="6">
        <f t="shared" si="253"/>
        <v>0</v>
      </c>
      <c r="J366" s="6">
        <f t="shared" si="253"/>
        <v>0</v>
      </c>
      <c r="K366" s="6">
        <f t="shared" si="253"/>
        <v>0</v>
      </c>
      <c r="L366" s="6">
        <f t="shared" si="253"/>
        <v>0</v>
      </c>
      <c r="M366" s="6">
        <f t="shared" si="253"/>
        <v>0</v>
      </c>
      <c r="N366" s="6">
        <f t="shared" si="253"/>
        <v>0</v>
      </c>
      <c r="O366" s="6">
        <f t="shared" si="253"/>
        <v>0</v>
      </c>
      <c r="P366" s="6">
        <f t="shared" si="253"/>
        <v>0</v>
      </c>
      <c r="Q366" s="6">
        <f t="shared" si="253"/>
        <v>0</v>
      </c>
      <c r="R366" s="6">
        <f t="shared" si="253"/>
        <v>0</v>
      </c>
      <c r="S366" s="6">
        <f t="shared" si="253"/>
        <v>0</v>
      </c>
      <c r="T366" s="6">
        <f t="shared" si="253"/>
        <v>0</v>
      </c>
      <c r="U366" s="6">
        <f t="shared" si="253"/>
        <v>0</v>
      </c>
      <c r="V366" s="6">
        <f>V361-V$70</f>
        <v>0</v>
      </c>
      <c r="W366" s="6">
        <f>V366*(1+$D$4)</f>
        <v>0</v>
      </c>
      <c r="X366" s="6">
        <f t="shared" ref="X366:AO366" si="254">W366*(1+$D$4)</f>
        <v>0</v>
      </c>
      <c r="Y366" s="6">
        <f t="shared" si="254"/>
        <v>0</v>
      </c>
      <c r="Z366" s="6">
        <f t="shared" si="254"/>
        <v>0</v>
      </c>
      <c r="AA366" s="6">
        <f t="shared" si="254"/>
        <v>0</v>
      </c>
      <c r="AB366" s="6">
        <f t="shared" si="254"/>
        <v>0</v>
      </c>
      <c r="AC366" s="6">
        <f t="shared" si="254"/>
        <v>0</v>
      </c>
      <c r="AD366" s="6">
        <f t="shared" si="254"/>
        <v>0</v>
      </c>
      <c r="AE366" s="6">
        <f t="shared" si="254"/>
        <v>0</v>
      </c>
      <c r="AF366" s="6">
        <f t="shared" si="254"/>
        <v>0</v>
      </c>
      <c r="AG366" s="6">
        <f t="shared" si="254"/>
        <v>0</v>
      </c>
      <c r="AH366" s="6">
        <f t="shared" si="254"/>
        <v>0</v>
      </c>
      <c r="AI366" s="6">
        <f t="shared" si="254"/>
        <v>0</v>
      </c>
      <c r="AJ366" s="6">
        <f t="shared" si="254"/>
        <v>0</v>
      </c>
      <c r="AK366" s="6">
        <f t="shared" si="254"/>
        <v>0</v>
      </c>
      <c r="AL366" s="6">
        <f t="shared" si="254"/>
        <v>0</v>
      </c>
      <c r="AM366" s="6">
        <f t="shared" si="254"/>
        <v>0</v>
      </c>
      <c r="AN366" s="6">
        <f t="shared" si="254"/>
        <v>0</v>
      </c>
      <c r="AO366" s="6">
        <f t="shared" si="254"/>
        <v>0</v>
      </c>
    </row>
    <row r="367" spans="2:42" hidden="1" x14ac:dyDescent="0.4"/>
    <row r="368" spans="2:42" hidden="1" x14ac:dyDescent="0.4">
      <c r="W368">
        <v>1</v>
      </c>
      <c r="X368">
        <v>2</v>
      </c>
      <c r="Y368">
        <v>3</v>
      </c>
      <c r="Z368">
        <v>4</v>
      </c>
      <c r="AA368">
        <v>5</v>
      </c>
      <c r="AB368">
        <v>6</v>
      </c>
      <c r="AC368">
        <v>7</v>
      </c>
      <c r="AD368">
        <v>8</v>
      </c>
      <c r="AE368">
        <v>9</v>
      </c>
      <c r="AF368">
        <v>10</v>
      </c>
      <c r="AG368">
        <v>11</v>
      </c>
      <c r="AH368">
        <v>12</v>
      </c>
      <c r="AI368">
        <v>13</v>
      </c>
      <c r="AJ368">
        <v>14</v>
      </c>
      <c r="AK368">
        <v>15</v>
      </c>
      <c r="AL368">
        <v>16</v>
      </c>
      <c r="AM368">
        <v>17</v>
      </c>
      <c r="AN368">
        <v>18</v>
      </c>
      <c r="AO368">
        <v>19</v>
      </c>
      <c r="AP368">
        <v>20</v>
      </c>
    </row>
    <row r="369" spans="1:42" hidden="1" x14ac:dyDescent="0.4">
      <c r="B369" t="s">
        <v>31</v>
      </c>
      <c r="C369" t="s">
        <v>1</v>
      </c>
      <c r="W369" s="6">
        <f>IF($D$7&gt;=W368,-PPMT(Hypotheses!$W$21,W368,Hypotheses!$D$7,Hypotheses!$W$66),0)</f>
        <v>0</v>
      </c>
      <c r="X369" s="6">
        <f>IF($D$7&gt;=X368,-PPMT(Hypotheses!$W$21,X368,Hypotheses!$D$7,Hypotheses!$W$66),0)</f>
        <v>0</v>
      </c>
      <c r="Y369" s="6">
        <f>IF($D$7&gt;=Y368,-PPMT(Hypotheses!$W$21,Y368,Hypotheses!$D$7,Hypotheses!$W$66),0)</f>
        <v>0</v>
      </c>
      <c r="Z369" s="6">
        <f>IF($D$7&gt;=Z368,-PPMT(Hypotheses!$W$21,Z368,Hypotheses!$D$7,Hypotheses!$W$66),0)</f>
        <v>0</v>
      </c>
      <c r="AA369" s="6">
        <f>IF($D$7&gt;=AA368,-PPMT(Hypotheses!$W$21,AA368,Hypotheses!$D$7,Hypotheses!$W$66),0)</f>
        <v>0</v>
      </c>
      <c r="AB369" s="6">
        <f>IF($D$7&gt;=AB368,-PPMT(Hypotheses!$W$21,AB368,Hypotheses!$D$7,Hypotheses!$W$66),0)</f>
        <v>0</v>
      </c>
      <c r="AC369" s="6">
        <f>IF($D$7&gt;=AC368,-PPMT(Hypotheses!$W$21,AC368,Hypotheses!$D$7,Hypotheses!$W$66),0)</f>
        <v>0</v>
      </c>
      <c r="AD369" s="6">
        <f>IF($D$7&gt;=AD368,-PPMT(Hypotheses!$W$21,AD368,Hypotheses!$D$7,Hypotheses!$W$66),0)</f>
        <v>0</v>
      </c>
      <c r="AE369" s="6">
        <f>IF($D$7&gt;=AE368,-PPMT(Hypotheses!$W$21,AE368,Hypotheses!$D$7,Hypotheses!$W$66),0)</f>
        <v>0</v>
      </c>
      <c r="AF369" s="6">
        <f>IF($D$7&gt;=AF368,-PPMT(Hypotheses!$W$21,AF368,Hypotheses!$D$7,Hypotheses!$W$66),0)</f>
        <v>0</v>
      </c>
      <c r="AG369" s="6">
        <f>IF($D$7&gt;=AG368,-PPMT(Hypotheses!$W$21,AG368,Hypotheses!$D$7,Hypotheses!$W$66),0)</f>
        <v>0</v>
      </c>
      <c r="AH369" s="6">
        <f>IF($D$7&gt;=AH368,-PPMT(Hypotheses!$W$21,AH368,Hypotheses!$D$7,Hypotheses!$W$66),0)</f>
        <v>0</v>
      </c>
      <c r="AI369" s="6">
        <f>IF($D$7&gt;=AI368,-PPMT(Hypotheses!$W$21,AI368,Hypotheses!$D$7,Hypotheses!$W$66),0)</f>
        <v>0</v>
      </c>
      <c r="AJ369" s="6">
        <f>IF($D$7&gt;=AJ368,-PPMT(Hypotheses!$W$21,AJ368,Hypotheses!$D$7,Hypotheses!$W$66),0)</f>
        <v>0</v>
      </c>
      <c r="AK369" s="6">
        <f>IF($D$7&gt;=AK368,-PPMT(Hypotheses!$W$21,AK368,Hypotheses!$D$7,Hypotheses!$W$66),0)</f>
        <v>0</v>
      </c>
      <c r="AL369" s="6">
        <f>IF($D$7&gt;=AL368,-PPMT(Hypotheses!$W$21,AL368,Hypotheses!$D$7,Hypotheses!$W$66),0)</f>
        <v>0</v>
      </c>
      <c r="AM369" s="6">
        <f>IF($D$7&gt;=AM368,-PPMT(Hypotheses!$W$21,AM368,Hypotheses!$D$7,Hypotheses!$W$66),0)</f>
        <v>0</v>
      </c>
      <c r="AN369" s="6">
        <f>IF($D$7&gt;=AN368,-PPMT(Hypotheses!$W$21,AN368,Hypotheses!$D$7,Hypotheses!$W$66),0)</f>
        <v>0</v>
      </c>
      <c r="AO369" s="6">
        <f>IF($D$7&gt;=AO368,-PPMT(Hypotheses!$W$21,AO368,Hypotheses!$D$7,Hypotheses!$W$66),0)</f>
        <v>0</v>
      </c>
      <c r="AP369" s="6">
        <f>IF($D$7&gt;=AP368,-PPMT(Hypotheses!$W$21,AP368,Hypotheses!$D$7,Hypotheses!$W$66),0)</f>
        <v>0</v>
      </c>
    </row>
    <row r="370" spans="1:42" hidden="1" x14ac:dyDescent="0.4">
      <c r="B370" t="s">
        <v>31</v>
      </c>
      <c r="C370" t="s">
        <v>2</v>
      </c>
      <c r="W370" s="6">
        <f>IF($D$7&gt;=W368,-IPMT(Hypotheses!$W$21,W368,Hypotheses!$D$7,Hypotheses!$W$66),0)</f>
        <v>0</v>
      </c>
      <c r="X370" s="6">
        <f>IF($D$7&gt;=X368,-IPMT(Hypotheses!$W$21,X368,Hypotheses!$D$7,Hypotheses!$W$66),0)</f>
        <v>0</v>
      </c>
      <c r="Y370" s="6">
        <f>IF($D$7&gt;=Y368,-IPMT(Hypotheses!$W$21,Y368,Hypotheses!$D$7,Hypotheses!$W$66),0)</f>
        <v>0</v>
      </c>
      <c r="Z370" s="6">
        <f>IF($D$7&gt;=Z368,-IPMT(Hypotheses!$W$21,Z368,Hypotheses!$D$7,Hypotheses!$W$66),0)</f>
        <v>0</v>
      </c>
      <c r="AA370" s="6">
        <f>IF($D$7&gt;=AA368,-IPMT(Hypotheses!$W$21,AA368,Hypotheses!$D$7,Hypotheses!$W$66),0)</f>
        <v>0</v>
      </c>
      <c r="AB370" s="6">
        <f>IF($D$7&gt;=AB368,-IPMT(Hypotheses!$W$21,AB368,Hypotheses!$D$7,Hypotheses!$W$66),0)</f>
        <v>0</v>
      </c>
      <c r="AC370" s="6">
        <f>IF($D$7&gt;=AC368,-IPMT(Hypotheses!$W$21,AC368,Hypotheses!$D$7,Hypotheses!$W$66),0)</f>
        <v>0</v>
      </c>
      <c r="AD370" s="6">
        <f>IF($D$7&gt;=AD368,-IPMT(Hypotheses!$W$21,AD368,Hypotheses!$D$7,Hypotheses!$W$66),0)</f>
        <v>0</v>
      </c>
      <c r="AE370" s="6">
        <f>IF($D$7&gt;=AE368,-IPMT(Hypotheses!$W$21,AE368,Hypotheses!$D$7,Hypotheses!$W$66),0)</f>
        <v>0</v>
      </c>
      <c r="AF370" s="6">
        <f>IF($D$7&gt;=AF368,-IPMT(Hypotheses!$W$21,AF368,Hypotheses!$D$7,Hypotheses!$W$66),0)</f>
        <v>0</v>
      </c>
      <c r="AG370" s="6">
        <f>IF($D$7&gt;=AG368,-IPMT(Hypotheses!$W$21,AG368,Hypotheses!$D$7,Hypotheses!$W$66),0)</f>
        <v>0</v>
      </c>
      <c r="AH370" s="6">
        <f>IF($D$7&gt;=AH368,-IPMT(Hypotheses!$W$21,AH368,Hypotheses!$D$7,Hypotheses!$W$66),0)</f>
        <v>0</v>
      </c>
      <c r="AI370" s="6">
        <f>IF($D$7&gt;=AI368,-IPMT(Hypotheses!$W$21,AI368,Hypotheses!$D$7,Hypotheses!$W$66),0)</f>
        <v>0</v>
      </c>
      <c r="AJ370" s="6">
        <f>IF($D$7&gt;=AJ368,-IPMT(Hypotheses!$W$21,AJ368,Hypotheses!$D$7,Hypotheses!$W$66),0)</f>
        <v>0</v>
      </c>
      <c r="AK370" s="6">
        <f>IF($D$7&gt;=AK368,-IPMT(Hypotheses!$W$21,AK368,Hypotheses!$D$7,Hypotheses!$W$66),0)</f>
        <v>0</v>
      </c>
      <c r="AL370" s="6">
        <f>IF($D$7&gt;=AL368,-IPMT(Hypotheses!$W$21,AL368,Hypotheses!$D$7,Hypotheses!$W$66),0)</f>
        <v>0</v>
      </c>
      <c r="AM370" s="6">
        <f>IF($D$7&gt;=AM368,-IPMT(Hypotheses!$W$21,AM368,Hypotheses!$D$7,Hypotheses!$W$66),0)</f>
        <v>0</v>
      </c>
      <c r="AN370" s="6">
        <f>IF($D$7&gt;=AN368,-IPMT(Hypotheses!$W$21,AN368,Hypotheses!$D$7,Hypotheses!$W$66),0)</f>
        <v>0</v>
      </c>
      <c r="AO370" s="6">
        <f>IF($D$7&gt;=AO368,-IPMT(Hypotheses!$W$21,AO368,Hypotheses!$D$7,Hypotheses!$W$66),0)</f>
        <v>0</v>
      </c>
      <c r="AP370" s="6">
        <f>IF($D$7&gt;=AP368,-IPMT(Hypotheses!$W$21,AP368,Hypotheses!$D$7,Hypotheses!$W$66),0)</f>
        <v>0</v>
      </c>
    </row>
    <row r="371" spans="1:42" hidden="1" x14ac:dyDescent="0.4">
      <c r="B371" t="s">
        <v>31</v>
      </c>
      <c r="C371" t="s">
        <v>73</v>
      </c>
      <c r="D371" s="6">
        <f t="shared" ref="D371:V371" si="255">D366</f>
        <v>0</v>
      </c>
      <c r="E371" s="6">
        <f t="shared" si="255"/>
        <v>0</v>
      </c>
      <c r="F371" s="6">
        <f t="shared" si="255"/>
        <v>0</v>
      </c>
      <c r="G371" s="6">
        <f t="shared" si="255"/>
        <v>0</v>
      </c>
      <c r="H371" s="6">
        <f t="shared" si="255"/>
        <v>0</v>
      </c>
      <c r="I371" s="6">
        <f t="shared" si="255"/>
        <v>0</v>
      </c>
      <c r="J371" s="6">
        <f t="shared" si="255"/>
        <v>0</v>
      </c>
      <c r="K371" s="6">
        <f t="shared" si="255"/>
        <v>0</v>
      </c>
      <c r="L371" s="6">
        <f t="shared" si="255"/>
        <v>0</v>
      </c>
      <c r="M371" s="6">
        <f t="shared" si="255"/>
        <v>0</v>
      </c>
      <c r="N371" s="6">
        <f t="shared" si="255"/>
        <v>0</v>
      </c>
      <c r="O371" s="6">
        <f t="shared" si="255"/>
        <v>0</v>
      </c>
      <c r="P371" s="6">
        <f t="shared" si="255"/>
        <v>0</v>
      </c>
      <c r="Q371" s="6">
        <f t="shared" si="255"/>
        <v>0</v>
      </c>
      <c r="R371" s="6">
        <f t="shared" si="255"/>
        <v>0</v>
      </c>
      <c r="S371" s="6">
        <f t="shared" si="255"/>
        <v>0</v>
      </c>
      <c r="T371" s="6">
        <f t="shared" si="255"/>
        <v>0</v>
      </c>
      <c r="U371" s="6">
        <f t="shared" si="255"/>
        <v>0</v>
      </c>
      <c r="V371" s="6">
        <f t="shared" si="255"/>
        <v>0</v>
      </c>
      <c r="W371" s="6">
        <f>W366-W$70</f>
        <v>0</v>
      </c>
      <c r="X371" s="6">
        <f>W371*(1+$D$4)</f>
        <v>0</v>
      </c>
      <c r="Y371" s="6">
        <f t="shared" ref="Y371:AP371" si="256">X371*(1+$D$4)</f>
        <v>0</v>
      </c>
      <c r="Z371" s="6">
        <f t="shared" si="256"/>
        <v>0</v>
      </c>
      <c r="AA371" s="6">
        <f t="shared" si="256"/>
        <v>0</v>
      </c>
      <c r="AB371" s="6">
        <f t="shared" si="256"/>
        <v>0</v>
      </c>
      <c r="AC371" s="6">
        <f t="shared" si="256"/>
        <v>0</v>
      </c>
      <c r="AD371" s="6">
        <f t="shared" si="256"/>
        <v>0</v>
      </c>
      <c r="AE371" s="6">
        <f t="shared" si="256"/>
        <v>0</v>
      </c>
      <c r="AF371" s="6">
        <f t="shared" si="256"/>
        <v>0</v>
      </c>
      <c r="AG371" s="6">
        <f t="shared" si="256"/>
        <v>0</v>
      </c>
      <c r="AH371" s="6">
        <f t="shared" si="256"/>
        <v>0</v>
      </c>
      <c r="AI371" s="6">
        <f t="shared" si="256"/>
        <v>0</v>
      </c>
      <c r="AJ371" s="6">
        <f t="shared" si="256"/>
        <v>0</v>
      </c>
      <c r="AK371" s="6">
        <f t="shared" si="256"/>
        <v>0</v>
      </c>
      <c r="AL371" s="6">
        <f t="shared" si="256"/>
        <v>0</v>
      </c>
      <c r="AM371" s="6">
        <f t="shared" si="256"/>
        <v>0</v>
      </c>
      <c r="AN371" s="6">
        <f t="shared" si="256"/>
        <v>0</v>
      </c>
      <c r="AO371" s="6">
        <f t="shared" si="256"/>
        <v>0</v>
      </c>
      <c r="AP371" s="6">
        <f t="shared" si="256"/>
        <v>0</v>
      </c>
    </row>
    <row r="372" spans="1:42" hidden="1" x14ac:dyDescent="0.4"/>
    <row r="373" spans="1:42" hidden="1" x14ac:dyDescent="0.4">
      <c r="A373" s="9" t="s">
        <v>108</v>
      </c>
      <c r="D373" s="1"/>
    </row>
    <row r="374" spans="1:42" hidden="1" x14ac:dyDescent="0.4">
      <c r="A374" s="9" t="s">
        <v>35</v>
      </c>
    </row>
    <row r="375" spans="1:42" hidden="1" x14ac:dyDescent="0.4">
      <c r="A375" s="10"/>
      <c r="B375" s="10" t="s">
        <v>75</v>
      </c>
      <c r="C375" s="10"/>
      <c r="D375" s="10">
        <v>1</v>
      </c>
      <c r="E375" s="10">
        <v>2</v>
      </c>
      <c r="F375" s="10">
        <v>3</v>
      </c>
      <c r="G375" s="10">
        <v>4</v>
      </c>
      <c r="H375" s="10">
        <v>5</v>
      </c>
      <c r="I375" s="10">
        <v>6</v>
      </c>
      <c r="J375" s="10">
        <v>7</v>
      </c>
      <c r="K375" s="10">
        <v>8</v>
      </c>
      <c r="L375" s="10">
        <v>9</v>
      </c>
      <c r="M375" s="10">
        <v>10</v>
      </c>
      <c r="N375" s="10">
        <v>11</v>
      </c>
      <c r="O375" s="10">
        <v>12</v>
      </c>
      <c r="P375" s="10">
        <v>13</v>
      </c>
      <c r="Q375" s="10">
        <v>14</v>
      </c>
      <c r="R375" s="10">
        <v>15</v>
      </c>
      <c r="S375" s="10">
        <v>16</v>
      </c>
      <c r="T375" s="10">
        <v>17</v>
      </c>
      <c r="U375" s="10">
        <v>18</v>
      </c>
      <c r="V375" s="10">
        <v>19</v>
      </c>
      <c r="W375" s="10">
        <v>20</v>
      </c>
      <c r="X375" s="10">
        <v>21</v>
      </c>
      <c r="Y375" s="10">
        <v>22</v>
      </c>
      <c r="Z375" s="10">
        <v>23</v>
      </c>
      <c r="AA375" s="10">
        <v>24</v>
      </c>
      <c r="AB375" s="10">
        <v>25</v>
      </c>
      <c r="AC375" s="10">
        <v>26</v>
      </c>
      <c r="AD375" s="10">
        <v>27</v>
      </c>
      <c r="AE375" s="10">
        <v>28</v>
      </c>
      <c r="AF375" s="10">
        <v>29</v>
      </c>
      <c r="AG375" s="10">
        <v>30</v>
      </c>
      <c r="AH375" s="10">
        <v>31</v>
      </c>
      <c r="AI375" s="10">
        <v>32</v>
      </c>
      <c r="AJ375" s="10">
        <v>33</v>
      </c>
      <c r="AK375" s="10">
        <v>34</v>
      </c>
      <c r="AL375" s="10">
        <v>35</v>
      </c>
      <c r="AM375" s="10">
        <v>36</v>
      </c>
      <c r="AN375" s="10">
        <v>37</v>
      </c>
      <c r="AO375" s="10">
        <v>38</v>
      </c>
      <c r="AP375" s="10">
        <v>39</v>
      </c>
    </row>
    <row r="376" spans="1:42" hidden="1" x14ac:dyDescent="0.4">
      <c r="A376" s="10"/>
      <c r="B376" s="10"/>
      <c r="C376" s="10" t="s">
        <v>1</v>
      </c>
      <c r="D376" s="11">
        <f>IF($E$7&gt;=D$375,-PPMT(Hypotheses!$E$3,Hypotheses!D375,Hypotheses!$E$7,Hypotheses!$C$24),0)</f>
        <v>0</v>
      </c>
      <c r="E376" s="11">
        <f>IF($E$7&gt;=E$375,-PPMT(Hypotheses!$E$3,Hypotheses!E375,Hypotheses!$E$7,Hypotheses!$C$24),0)</f>
        <v>0</v>
      </c>
      <c r="F376" s="11">
        <f>IF($E$7&gt;=F$375,-PPMT(Hypotheses!$E$3,Hypotheses!F375,Hypotheses!$E$7,Hypotheses!$C$24),0)</f>
        <v>0</v>
      </c>
      <c r="G376" s="11">
        <f>IF($E$7&gt;=G$375,-PPMT(Hypotheses!$E$3,Hypotheses!G375,Hypotheses!$E$7,Hypotheses!$C$24),0)</f>
        <v>0</v>
      </c>
      <c r="H376" s="11">
        <f>IF($E$7&gt;=H$375,-PPMT(Hypotheses!$E$3,Hypotheses!H375,Hypotheses!$E$7,Hypotheses!$C$24),0)</f>
        <v>0</v>
      </c>
      <c r="I376" s="11">
        <f>IF($E$7&gt;=I$375,-PPMT(Hypotheses!$E$3,Hypotheses!I375,Hypotheses!$E$7,Hypotheses!$C$24),0)</f>
        <v>0</v>
      </c>
      <c r="J376" s="11">
        <f>IF($E$7&gt;=J$375,-PPMT(Hypotheses!$E$3,Hypotheses!J375,Hypotheses!$E$7,Hypotheses!$C$24),0)</f>
        <v>0</v>
      </c>
      <c r="K376" s="11">
        <f>IF($E$7&gt;=K$375,-PPMT(Hypotheses!$E$3,Hypotheses!K375,Hypotheses!$E$7,Hypotheses!$C$24),0)</f>
        <v>0</v>
      </c>
      <c r="L376" s="11">
        <f>IF($E$7&gt;=L$375,-PPMT(Hypotheses!$E$3,Hypotheses!L375,Hypotheses!$E$7,Hypotheses!$C$24),0)</f>
        <v>0</v>
      </c>
      <c r="M376" s="11">
        <f>IF($E$7&gt;=M$375,-PPMT(Hypotheses!$E$3,Hypotheses!M375,Hypotheses!$E$7,Hypotheses!$C$24),0)</f>
        <v>0</v>
      </c>
      <c r="N376" s="11">
        <f>IF($E$7&gt;=N$375,-PPMT(Hypotheses!$E$3,Hypotheses!N375,Hypotheses!$E$7,Hypotheses!$C$24),0)</f>
        <v>0</v>
      </c>
      <c r="O376" s="11">
        <f>IF($E$7&gt;=O$375,-PPMT(Hypotheses!$E$3,Hypotheses!O375,Hypotheses!$E$7,Hypotheses!$C$24),0)</f>
        <v>0</v>
      </c>
      <c r="P376" s="11">
        <f>IF($E$7&gt;=P$375,-PPMT(Hypotheses!$E$3,Hypotheses!P375,Hypotheses!$E$7,Hypotheses!$C$24),0)</f>
        <v>0</v>
      </c>
      <c r="Q376" s="11">
        <f>IF($E$7&gt;=Q$375,-PPMT(Hypotheses!$E$3,Hypotheses!Q375,Hypotheses!$E$7,Hypotheses!$C$24),0)</f>
        <v>0</v>
      </c>
      <c r="R376" s="11">
        <f>IF($E$7&gt;=R$375,-PPMT(Hypotheses!$E$3,Hypotheses!R375,Hypotheses!$E$7,Hypotheses!$C$24),0)</f>
        <v>0</v>
      </c>
      <c r="S376" s="11">
        <f>IF($E$7&gt;=S$375,-PPMT(Hypotheses!$E$3,Hypotheses!S375,Hypotheses!$E$7,Hypotheses!$C$24),0)</f>
        <v>0</v>
      </c>
      <c r="T376" s="11">
        <f>IF($E$7&gt;=T$375,-PPMT(Hypotheses!$E$3,Hypotheses!T375,Hypotheses!$E$7,Hypotheses!$C$24),0)</f>
        <v>0</v>
      </c>
      <c r="U376" s="11">
        <f>IF($E$7&gt;=U$375,-PPMT(Hypotheses!$E$3,Hypotheses!U375,Hypotheses!$E$7,Hypotheses!$C$24),0)</f>
        <v>0</v>
      </c>
      <c r="V376" s="11">
        <f>IF($E$7&gt;=V$375,-PPMT(Hypotheses!$E$3,Hypotheses!V375,Hypotheses!$E$7,Hypotheses!$C$24),0)</f>
        <v>0</v>
      </c>
      <c r="W376" s="11">
        <f>IF($E$7&gt;=W$375,-PPMT(Hypotheses!$E$3,Hypotheses!W375,Hypotheses!$E$7,Hypotheses!$C$24),0)</f>
        <v>0</v>
      </c>
      <c r="X376" s="10"/>
      <c r="Y376" s="10"/>
      <c r="Z376" s="10"/>
      <c r="AA376" s="10"/>
      <c r="AB376" s="10"/>
      <c r="AC376" s="10"/>
      <c r="AD376" s="10"/>
      <c r="AE376" s="10"/>
      <c r="AF376" s="10"/>
      <c r="AG376" s="10"/>
      <c r="AH376" s="10"/>
      <c r="AI376" s="10"/>
      <c r="AJ376" s="10"/>
      <c r="AK376" s="10"/>
      <c r="AL376" s="10"/>
      <c r="AM376" s="10"/>
      <c r="AN376" s="10"/>
      <c r="AO376" s="10"/>
      <c r="AP376" s="10"/>
    </row>
    <row r="377" spans="1:42" hidden="1" x14ac:dyDescent="0.4">
      <c r="A377" s="10"/>
      <c r="B377" s="10"/>
      <c r="C377" s="10" t="s">
        <v>2</v>
      </c>
      <c r="D377" s="11">
        <f>IF($E$7&gt;=D375,-IPMT(Hypotheses!$E$3,Hypotheses!D375,Hypotheses!$E$7,Hypotheses!$C$24),0)</f>
        <v>0</v>
      </c>
      <c r="E377" s="11">
        <f>IF($E$7&gt;=E375,-IPMT(Hypotheses!$E$3,Hypotheses!E375,Hypotheses!$E$7,Hypotheses!$C$24),0)</f>
        <v>0</v>
      </c>
      <c r="F377" s="11">
        <f>IF($E$7&gt;=F375,-IPMT(Hypotheses!$E$3,Hypotheses!F375,Hypotheses!$E$7,Hypotheses!$C$24),0)</f>
        <v>0</v>
      </c>
      <c r="G377" s="11">
        <f>IF($E$7&gt;=G375,-IPMT(Hypotheses!$E$3,Hypotheses!G375,Hypotheses!$E$7,Hypotheses!$C$24),0)</f>
        <v>0</v>
      </c>
      <c r="H377" s="11">
        <f>IF($E$7&gt;=H375,-IPMT(Hypotheses!$E$3,Hypotheses!H375,Hypotheses!$E$7,Hypotheses!$C$24),0)</f>
        <v>0</v>
      </c>
      <c r="I377" s="11">
        <f>IF($E$7&gt;=I375,-IPMT(Hypotheses!$E$3,Hypotheses!I375,Hypotheses!$E$7,Hypotheses!$C$24),0)</f>
        <v>0</v>
      </c>
      <c r="J377" s="11">
        <f>IF($E$7&gt;=J375,-IPMT(Hypotheses!$E$3,Hypotheses!J375,Hypotheses!$E$7,Hypotheses!$C$24),0)</f>
        <v>0</v>
      </c>
      <c r="K377" s="11">
        <f>IF($E$7&gt;=K375,-IPMT(Hypotheses!$E$3,Hypotheses!K375,Hypotheses!$E$7,Hypotheses!$C$24),0)</f>
        <v>0</v>
      </c>
      <c r="L377" s="11">
        <f>IF($E$7&gt;=L375,-IPMT(Hypotheses!$E$3,Hypotheses!L375,Hypotheses!$E$7,Hypotheses!$C$24),0)</f>
        <v>0</v>
      </c>
      <c r="M377" s="11">
        <f>IF($E$7&gt;=M375,-IPMT(Hypotheses!$E$3,Hypotheses!M375,Hypotheses!$E$7,Hypotheses!$C$24),0)</f>
        <v>0</v>
      </c>
      <c r="N377" s="11">
        <f>IF($E$7&gt;=N375,-IPMT(Hypotheses!$E$3,Hypotheses!N375,Hypotheses!$E$7,Hypotheses!$C$24),0)</f>
        <v>0</v>
      </c>
      <c r="O377" s="11">
        <f>IF($E$7&gt;=O375,-IPMT(Hypotheses!$E$3,Hypotheses!O375,Hypotheses!$E$7,Hypotheses!$C$24),0)</f>
        <v>0</v>
      </c>
      <c r="P377" s="11">
        <f>IF($E$7&gt;=P375,-IPMT(Hypotheses!$E$3,Hypotheses!P375,Hypotheses!$E$7,Hypotheses!$C$24),0)</f>
        <v>0</v>
      </c>
      <c r="Q377" s="11">
        <f>IF($E$7&gt;=Q375,-IPMT(Hypotheses!$E$3,Hypotheses!Q375,Hypotheses!$E$7,Hypotheses!$C$24),0)</f>
        <v>0</v>
      </c>
      <c r="R377" s="11">
        <f>IF($E$7&gt;=R375,-IPMT(Hypotheses!$E$3,Hypotheses!R375,Hypotheses!$E$7,Hypotheses!$C$24),0)</f>
        <v>0</v>
      </c>
      <c r="S377" s="11">
        <f>IF($E$7&gt;=S375,-IPMT(Hypotheses!$E$3,Hypotheses!S375,Hypotheses!$E$7,Hypotheses!$C$24),0)</f>
        <v>0</v>
      </c>
      <c r="T377" s="11">
        <f>IF($E$7&gt;=T375,-IPMT(Hypotheses!$E$3,Hypotheses!T375,Hypotheses!$E$7,Hypotheses!$C$24),0)</f>
        <v>0</v>
      </c>
      <c r="U377" s="11">
        <f>IF($E$7&gt;=U375,-IPMT(Hypotheses!$E$3,Hypotheses!U375,Hypotheses!$E$7,Hypotheses!$C$24),0)</f>
        <v>0</v>
      </c>
      <c r="V377" s="11">
        <f>IF($E$7&gt;=V375,-IPMT(Hypotheses!$E$3,Hypotheses!V375,Hypotheses!$E$7,Hypotheses!$C$24),0)</f>
        <v>0</v>
      </c>
      <c r="W377" s="11">
        <f>IF($E$7&gt;=W375,-IPMT(Hypotheses!$E$3,Hypotheses!W375,Hypotheses!$E$7,Hypotheses!$C$24),0)</f>
        <v>0</v>
      </c>
      <c r="X377" s="10"/>
      <c r="Y377" s="10"/>
      <c r="Z377" s="10"/>
      <c r="AA377" s="10"/>
      <c r="AB377" s="10"/>
      <c r="AC377" s="10"/>
      <c r="AD377" s="10"/>
      <c r="AE377" s="10"/>
      <c r="AF377" s="10"/>
      <c r="AG377" s="10"/>
      <c r="AH377" s="10"/>
      <c r="AI377" s="10"/>
      <c r="AJ377" s="10"/>
      <c r="AK377" s="10"/>
      <c r="AL377" s="10"/>
      <c r="AM377" s="10"/>
      <c r="AN377" s="10"/>
      <c r="AO377" s="10"/>
      <c r="AP377" s="10"/>
    </row>
    <row r="378" spans="1:42" hidden="1" x14ac:dyDescent="0.4">
      <c r="A378" s="10"/>
      <c r="B378" s="10"/>
      <c r="C378" s="10" t="s">
        <v>73</v>
      </c>
      <c r="D378" s="11">
        <f>D379-Hypotheses!$C$28</f>
        <v>0</v>
      </c>
      <c r="E378" s="11">
        <f>D378*(1+Hypotheses!$E$4)</f>
        <v>0</v>
      </c>
      <c r="F378" s="11">
        <f>E378*(1+Hypotheses!$E$4)</f>
        <v>0</v>
      </c>
      <c r="G378" s="11">
        <f>F378*(1+Hypotheses!$E$4)</f>
        <v>0</v>
      </c>
      <c r="H378" s="11">
        <f>G378*(1+Hypotheses!$E$4)</f>
        <v>0</v>
      </c>
      <c r="I378" s="11">
        <f>H378*(1+Hypotheses!$E$4)</f>
        <v>0</v>
      </c>
      <c r="J378" s="11">
        <f>I378*(1+Hypotheses!$E$4)</f>
        <v>0</v>
      </c>
      <c r="K378" s="11">
        <f>J378*(1+Hypotheses!$E$4)</f>
        <v>0</v>
      </c>
      <c r="L378" s="11">
        <f>K378*(1+Hypotheses!$E$4)</f>
        <v>0</v>
      </c>
      <c r="M378" s="11">
        <f>L378*(1+Hypotheses!$E$4)</f>
        <v>0</v>
      </c>
      <c r="N378" s="11">
        <f>M378*(1+Hypotheses!$E$4)</f>
        <v>0</v>
      </c>
      <c r="O378" s="11">
        <f>N378*(1+Hypotheses!$E$4)</f>
        <v>0</v>
      </c>
      <c r="P378" s="11">
        <f>O378*(1+Hypotheses!$E$4)</f>
        <v>0</v>
      </c>
      <c r="Q378" s="11">
        <f>P378*(1+Hypotheses!$E$4)</f>
        <v>0</v>
      </c>
      <c r="R378" s="11">
        <f>Q378*(1+Hypotheses!$E$4)</f>
        <v>0</v>
      </c>
      <c r="S378" s="11">
        <f>R378*(1+Hypotheses!$E$4)</f>
        <v>0</v>
      </c>
      <c r="T378" s="11">
        <f>S378*(1+Hypotheses!$E$4)</f>
        <v>0</v>
      </c>
      <c r="U378" s="11">
        <f>T378*(1+Hypotheses!$E$4)</f>
        <v>0</v>
      </c>
      <c r="V378" s="11">
        <f>U378*(1+Hypotheses!$E$4)</f>
        <v>0</v>
      </c>
      <c r="W378" s="11">
        <f>V378*(1+Hypotheses!$E$4)</f>
        <v>0</v>
      </c>
      <c r="X378" s="11">
        <f>W378*(1+Hypotheses!$E$4)</f>
        <v>0</v>
      </c>
      <c r="Y378" s="11">
        <f>X378*(1+Hypotheses!$E$4)</f>
        <v>0</v>
      </c>
      <c r="Z378" s="11">
        <f>Y378*(1+Hypotheses!$E$4)</f>
        <v>0</v>
      </c>
      <c r="AA378" s="11">
        <f>Z378*(1+Hypotheses!$E$4)</f>
        <v>0</v>
      </c>
      <c r="AB378" s="11">
        <f>AA378*(1+Hypotheses!$E$4)</f>
        <v>0</v>
      </c>
      <c r="AC378" s="11">
        <f>AB378*(1+Hypotheses!$E$4)</f>
        <v>0</v>
      </c>
      <c r="AD378" s="11">
        <f>AC378*(1+Hypotheses!$E$4)</f>
        <v>0</v>
      </c>
      <c r="AE378" s="11">
        <f>AD378*(1+Hypotheses!$E$4)</f>
        <v>0</v>
      </c>
      <c r="AF378" s="11">
        <f>AE378*(1+Hypotheses!$E$4)</f>
        <v>0</v>
      </c>
      <c r="AG378" s="11">
        <f>AF378*(1+Hypotheses!$E$4)</f>
        <v>0</v>
      </c>
      <c r="AH378" s="11">
        <f>AG378*(1+Hypotheses!$E$4)</f>
        <v>0</v>
      </c>
      <c r="AI378" s="11">
        <f>AH378*(1+Hypotheses!$E$4)</f>
        <v>0</v>
      </c>
      <c r="AJ378" s="11">
        <f>AI378*(1+Hypotheses!$E$4)</f>
        <v>0</v>
      </c>
      <c r="AK378" s="11">
        <f>AJ378*(1+Hypotheses!$E$4)</f>
        <v>0</v>
      </c>
      <c r="AL378" s="11">
        <f>AK378*(1+Hypotheses!$E$4)</f>
        <v>0</v>
      </c>
      <c r="AM378" s="11">
        <f>AL378*(1+Hypotheses!$E$4)</f>
        <v>0</v>
      </c>
      <c r="AN378" s="11">
        <f>AM378*(1+Hypotheses!$E$4)</f>
        <v>0</v>
      </c>
      <c r="AO378" s="11">
        <f>AN378*(1+Hypotheses!$E$4)</f>
        <v>0</v>
      </c>
      <c r="AP378" s="11">
        <f>AO378*(1+Hypotheses!$E$4)</f>
        <v>0</v>
      </c>
    </row>
    <row r="379" spans="1:42" hidden="1" x14ac:dyDescent="0.4">
      <c r="A379" s="10"/>
      <c r="B379" s="10"/>
      <c r="C379" s="10" t="s">
        <v>84</v>
      </c>
      <c r="D379" s="11">
        <f>Hypotheses!H2</f>
        <v>0</v>
      </c>
      <c r="E379" s="11">
        <f>D379*(1+Hypotheses!$E$4)</f>
        <v>0</v>
      </c>
      <c r="F379" s="11">
        <f>E379*(1+Hypotheses!$E$4)</f>
        <v>0</v>
      </c>
      <c r="G379" s="11">
        <f>F379*(1+Hypotheses!$E$4)</f>
        <v>0</v>
      </c>
      <c r="H379" s="11">
        <f>G379*(1+Hypotheses!$E$4)</f>
        <v>0</v>
      </c>
      <c r="I379" s="11">
        <f>H379*(1+Hypotheses!$E$4)</f>
        <v>0</v>
      </c>
      <c r="J379" s="11">
        <f>I379*(1+Hypotheses!$E$4)</f>
        <v>0</v>
      </c>
      <c r="K379" s="11">
        <f>J379*(1+Hypotheses!$E$4)</f>
        <v>0</v>
      </c>
      <c r="L379" s="11">
        <f>K379*(1+Hypotheses!$E$4)</f>
        <v>0</v>
      </c>
      <c r="M379" s="11">
        <f>L379*(1+Hypotheses!$E$4)</f>
        <v>0</v>
      </c>
      <c r="N379" s="11">
        <f>M379*(1+Hypotheses!$E$4)</f>
        <v>0</v>
      </c>
      <c r="O379" s="11">
        <f>N379*(1+Hypotheses!$E$4)</f>
        <v>0</v>
      </c>
      <c r="P379" s="11">
        <f>O379*(1+Hypotheses!$E$4)</f>
        <v>0</v>
      </c>
      <c r="Q379" s="11">
        <f>P379*(1+Hypotheses!$E$4)</f>
        <v>0</v>
      </c>
      <c r="R379" s="11">
        <f>Q379*(1+Hypotheses!$E$4)</f>
        <v>0</v>
      </c>
      <c r="S379" s="11">
        <f>R379*(1+Hypotheses!$E$4)</f>
        <v>0</v>
      </c>
      <c r="T379" s="11">
        <f>S379*(1+Hypotheses!$E$4)</f>
        <v>0</v>
      </c>
      <c r="U379" s="11">
        <f>T379*(1+Hypotheses!$E$4)</f>
        <v>0</v>
      </c>
      <c r="V379" s="11">
        <f>U379*(1+Hypotheses!$E$4)</f>
        <v>0</v>
      </c>
      <c r="W379" s="11">
        <f>V379*(1+Hypotheses!$E$4)</f>
        <v>0</v>
      </c>
      <c r="X379" s="11">
        <f>W379*(1+Hypotheses!$E$4)</f>
        <v>0</v>
      </c>
      <c r="Y379" s="11">
        <f>X379*(1+Hypotheses!$E$4)</f>
        <v>0</v>
      </c>
      <c r="Z379" s="11">
        <f>Y379*(1+Hypotheses!$E$4)</f>
        <v>0</v>
      </c>
      <c r="AA379" s="11">
        <f>Z379*(1+Hypotheses!$E$4)</f>
        <v>0</v>
      </c>
      <c r="AB379" s="11">
        <f>AA379*(1+Hypotheses!$E$4)</f>
        <v>0</v>
      </c>
      <c r="AC379" s="11">
        <f>AB379*(1+Hypotheses!$E$4)</f>
        <v>0</v>
      </c>
      <c r="AD379" s="11">
        <f>AC379*(1+Hypotheses!$E$4)</f>
        <v>0</v>
      </c>
      <c r="AE379" s="11">
        <f>AD379*(1+Hypotheses!$E$4)</f>
        <v>0</v>
      </c>
      <c r="AF379" s="11">
        <f>AE379*(1+Hypotheses!$E$4)</f>
        <v>0</v>
      </c>
      <c r="AG379" s="11">
        <f>AF379*(1+Hypotheses!$E$4)</f>
        <v>0</v>
      </c>
      <c r="AH379" s="11">
        <f>AG379*(1+Hypotheses!$E$4)</f>
        <v>0</v>
      </c>
      <c r="AI379" s="11">
        <f>AH379*(1+Hypotheses!$E$4)</f>
        <v>0</v>
      </c>
      <c r="AJ379" s="11">
        <f>AI379*(1+Hypotheses!$E$4)</f>
        <v>0</v>
      </c>
      <c r="AK379" s="11">
        <f>AJ379*(1+Hypotheses!$E$4)</f>
        <v>0</v>
      </c>
      <c r="AL379" s="11">
        <f>AK379*(1+Hypotheses!$E$4)</f>
        <v>0</v>
      </c>
      <c r="AM379" s="11">
        <f>AL379*(1+Hypotheses!$E$4)</f>
        <v>0</v>
      </c>
      <c r="AN379" s="11">
        <f>AM379*(1+Hypotheses!$E$4)</f>
        <v>0</v>
      </c>
      <c r="AO379" s="11">
        <f>AN379*(1+Hypotheses!$E$4)</f>
        <v>0</v>
      </c>
      <c r="AP379" s="11">
        <f>AO379*(1+Hypotheses!$E$4)</f>
        <v>0</v>
      </c>
    </row>
    <row r="380" spans="1:42" hidden="1" x14ac:dyDescent="0.4">
      <c r="A380" s="10"/>
      <c r="B380" s="10"/>
      <c r="C380" s="10" t="s">
        <v>74</v>
      </c>
      <c r="D380" s="12" t="str">
        <f t="shared" ref="D380:AP380" si="257">IF(D378+D377+D376&lt;D379,D378+D377+D376-D379,"")</f>
        <v/>
      </c>
      <c r="E380" s="12" t="str">
        <f t="shared" si="257"/>
        <v/>
      </c>
      <c r="F380" s="12" t="str">
        <f t="shared" si="257"/>
        <v/>
      </c>
      <c r="G380" s="12" t="str">
        <f t="shared" si="257"/>
        <v/>
      </c>
      <c r="H380" s="12" t="str">
        <f t="shared" si="257"/>
        <v/>
      </c>
      <c r="I380" s="12" t="str">
        <f t="shared" si="257"/>
        <v/>
      </c>
      <c r="J380" s="12" t="str">
        <f t="shared" si="257"/>
        <v/>
      </c>
      <c r="K380" s="12" t="str">
        <f t="shared" si="257"/>
        <v/>
      </c>
      <c r="L380" s="12" t="str">
        <f t="shared" si="257"/>
        <v/>
      </c>
      <c r="M380" s="12" t="str">
        <f t="shared" si="257"/>
        <v/>
      </c>
      <c r="N380" s="12" t="str">
        <f t="shared" si="257"/>
        <v/>
      </c>
      <c r="O380" s="12" t="str">
        <f t="shared" si="257"/>
        <v/>
      </c>
      <c r="P380" s="12" t="str">
        <f t="shared" si="257"/>
        <v/>
      </c>
      <c r="Q380" s="12" t="str">
        <f t="shared" si="257"/>
        <v/>
      </c>
      <c r="R380" s="12" t="str">
        <f t="shared" si="257"/>
        <v/>
      </c>
      <c r="S380" s="12" t="str">
        <f t="shared" si="257"/>
        <v/>
      </c>
      <c r="T380" s="12" t="str">
        <f t="shared" si="257"/>
        <v/>
      </c>
      <c r="U380" s="12" t="str">
        <f t="shared" si="257"/>
        <v/>
      </c>
      <c r="V380" s="12" t="str">
        <f t="shared" si="257"/>
        <v/>
      </c>
      <c r="W380" s="12" t="str">
        <f t="shared" si="257"/>
        <v/>
      </c>
      <c r="X380" s="12" t="str">
        <f t="shared" si="257"/>
        <v/>
      </c>
      <c r="Y380" s="12" t="str">
        <f t="shared" si="257"/>
        <v/>
      </c>
      <c r="Z380" s="12" t="str">
        <f t="shared" si="257"/>
        <v/>
      </c>
      <c r="AA380" s="12" t="str">
        <f t="shared" si="257"/>
        <v/>
      </c>
      <c r="AB380" s="12" t="str">
        <f t="shared" si="257"/>
        <v/>
      </c>
      <c r="AC380" s="12" t="str">
        <f t="shared" si="257"/>
        <v/>
      </c>
      <c r="AD380" s="12" t="str">
        <f t="shared" si="257"/>
        <v/>
      </c>
      <c r="AE380" s="12" t="str">
        <f t="shared" si="257"/>
        <v/>
      </c>
      <c r="AF380" s="12" t="str">
        <f t="shared" si="257"/>
        <v/>
      </c>
      <c r="AG380" s="12" t="str">
        <f t="shared" si="257"/>
        <v/>
      </c>
      <c r="AH380" s="12" t="str">
        <f t="shared" si="257"/>
        <v/>
      </c>
      <c r="AI380" s="12" t="str">
        <f t="shared" si="257"/>
        <v/>
      </c>
      <c r="AJ380" s="12" t="str">
        <f t="shared" si="257"/>
        <v/>
      </c>
      <c r="AK380" s="12" t="str">
        <f t="shared" si="257"/>
        <v/>
      </c>
      <c r="AL380" s="12" t="str">
        <f t="shared" si="257"/>
        <v/>
      </c>
      <c r="AM380" s="12" t="str">
        <f t="shared" si="257"/>
        <v/>
      </c>
      <c r="AN380" s="12" t="str">
        <f t="shared" si="257"/>
        <v/>
      </c>
      <c r="AO380" s="12" t="str">
        <f t="shared" si="257"/>
        <v/>
      </c>
      <c r="AP380" s="12" t="str">
        <f t="shared" si="257"/>
        <v/>
      </c>
    </row>
    <row r="381" spans="1:42" hidden="1" x14ac:dyDescent="0.4">
      <c r="A381" s="10"/>
      <c r="B381" s="10" t="s">
        <v>6</v>
      </c>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row>
    <row r="382" spans="1:42" hidden="1" x14ac:dyDescent="0.4">
      <c r="A382" s="10"/>
      <c r="B382" s="10"/>
      <c r="C382" s="10" t="s">
        <v>1</v>
      </c>
      <c r="D382" s="11">
        <f>D376</f>
        <v>0</v>
      </c>
      <c r="E382" s="11">
        <f t="shared" ref="E382:E385" si="258">D382+E376</f>
        <v>0</v>
      </c>
      <c r="F382" s="11">
        <f t="shared" ref="F382:F385" si="259">E382+F376</f>
        <v>0</v>
      </c>
      <c r="G382" s="11">
        <f t="shared" ref="G382:G385" si="260">F382+G376</f>
        <v>0</v>
      </c>
      <c r="H382" s="11">
        <f t="shared" ref="H382:H385" si="261">G382+H376</f>
        <v>0</v>
      </c>
      <c r="I382" s="11">
        <f t="shared" ref="I382:I385" si="262">H382+I376</f>
        <v>0</v>
      </c>
      <c r="J382" s="11">
        <f t="shared" ref="J382:J385" si="263">I382+J376</f>
        <v>0</v>
      </c>
      <c r="K382" s="11">
        <f t="shared" ref="K382:K385" si="264">J382+K376</f>
        <v>0</v>
      </c>
      <c r="L382" s="11">
        <f t="shared" ref="L382:L385" si="265">K382+L376</f>
        <v>0</v>
      </c>
      <c r="M382" s="11">
        <f t="shared" ref="M382:M385" si="266">L382+M376</f>
        <v>0</v>
      </c>
      <c r="N382" s="11">
        <f t="shared" ref="N382:N383" si="267">M382+N376</f>
        <v>0</v>
      </c>
      <c r="O382" s="11">
        <f t="shared" ref="O382:O385" si="268">N382+O376</f>
        <v>0</v>
      </c>
      <c r="P382" s="11">
        <f t="shared" ref="P382:P385" si="269">O382+P376</f>
        <v>0</v>
      </c>
      <c r="Q382" s="11">
        <f t="shared" ref="Q382:Q385" si="270">P382+Q376</f>
        <v>0</v>
      </c>
      <c r="R382" s="11">
        <f t="shared" ref="R382:R385" si="271">Q382+R376</f>
        <v>0</v>
      </c>
      <c r="S382" s="11">
        <f t="shared" ref="S382:S385" si="272">R382+S376</f>
        <v>0</v>
      </c>
      <c r="T382" s="11">
        <f t="shared" ref="T382:T385" si="273">S382+T376</f>
        <v>0</v>
      </c>
      <c r="U382" s="11">
        <f t="shared" ref="U382:U385" si="274">T382+U376</f>
        <v>0</v>
      </c>
      <c r="V382" s="11">
        <f t="shared" ref="V382:V385" si="275">U382+V376</f>
        <v>0</v>
      </c>
      <c r="W382" s="11">
        <f t="shared" ref="W382:W385" si="276">V382+W376</f>
        <v>0</v>
      </c>
      <c r="X382" s="11">
        <f t="shared" ref="X382:X385" si="277">W382+X376</f>
        <v>0</v>
      </c>
      <c r="Y382" s="11">
        <f t="shared" ref="Y382:Y385" si="278">X382+Y376</f>
        <v>0</v>
      </c>
      <c r="Z382" s="11">
        <f t="shared" ref="Z382:Z385" si="279">Y382+Z376</f>
        <v>0</v>
      </c>
      <c r="AA382" s="11">
        <f t="shared" ref="AA382:AA385" si="280">Z382+AA376</f>
        <v>0</v>
      </c>
      <c r="AB382" s="11">
        <f t="shared" ref="AB382:AB385" si="281">AA382+AB376</f>
        <v>0</v>
      </c>
      <c r="AC382" s="11">
        <f t="shared" ref="AC382:AC385" si="282">AB382+AC376</f>
        <v>0</v>
      </c>
      <c r="AD382" s="11">
        <f t="shared" ref="AD382:AD385" si="283">AC382+AD376</f>
        <v>0</v>
      </c>
      <c r="AE382" s="11">
        <f t="shared" ref="AE382:AE385" si="284">AD382+AE376</f>
        <v>0</v>
      </c>
      <c r="AF382" s="11">
        <f t="shared" ref="AF382:AF385" si="285">AE382+AF376</f>
        <v>0</v>
      </c>
      <c r="AG382" s="11">
        <f t="shared" ref="AG382:AG385" si="286">AF382+AG376</f>
        <v>0</v>
      </c>
      <c r="AH382" s="11">
        <f t="shared" ref="AH382:AH385" si="287">AG382+AH376</f>
        <v>0</v>
      </c>
      <c r="AI382" s="11">
        <f t="shared" ref="AI382:AI385" si="288">AH382+AI376</f>
        <v>0</v>
      </c>
      <c r="AJ382" s="11">
        <f t="shared" ref="AJ382:AJ385" si="289">AI382+AJ376</f>
        <v>0</v>
      </c>
      <c r="AK382" s="11">
        <f t="shared" ref="AK382:AK385" si="290">AJ382+AK376</f>
        <v>0</v>
      </c>
      <c r="AL382" s="11">
        <f t="shared" ref="AL382:AL385" si="291">AK382+AL376</f>
        <v>0</v>
      </c>
      <c r="AM382" s="11">
        <f t="shared" ref="AM382:AM385" si="292">AL382+AM376</f>
        <v>0</v>
      </c>
      <c r="AN382" s="11">
        <f t="shared" ref="AN382:AN385" si="293">AM382+AN376</f>
        <v>0</v>
      </c>
      <c r="AO382" s="11">
        <f t="shared" ref="AO382:AO385" si="294">AN382+AO376</f>
        <v>0</v>
      </c>
      <c r="AP382" s="11">
        <f t="shared" ref="AP382:AP385" si="295">AO382+AP376</f>
        <v>0</v>
      </c>
    </row>
    <row r="383" spans="1:42" hidden="1" x14ac:dyDescent="0.4">
      <c r="A383" s="10"/>
      <c r="B383" s="10"/>
      <c r="C383" s="10" t="s">
        <v>2</v>
      </c>
      <c r="D383" s="11">
        <f>D377</f>
        <v>0</v>
      </c>
      <c r="E383" s="11">
        <f t="shared" si="258"/>
        <v>0</v>
      </c>
      <c r="F383" s="11">
        <f t="shared" si="259"/>
        <v>0</v>
      </c>
      <c r="G383" s="11">
        <f t="shared" si="260"/>
        <v>0</v>
      </c>
      <c r="H383" s="11">
        <f t="shared" si="261"/>
        <v>0</v>
      </c>
      <c r="I383" s="11">
        <f t="shared" si="262"/>
        <v>0</v>
      </c>
      <c r="J383" s="11">
        <f t="shared" si="263"/>
        <v>0</v>
      </c>
      <c r="K383" s="11">
        <f t="shared" si="264"/>
        <v>0</v>
      </c>
      <c r="L383" s="11">
        <f t="shared" si="265"/>
        <v>0</v>
      </c>
      <c r="M383" s="11">
        <f t="shared" si="266"/>
        <v>0</v>
      </c>
      <c r="N383" s="11">
        <f t="shared" si="267"/>
        <v>0</v>
      </c>
      <c r="O383" s="11">
        <f t="shared" si="268"/>
        <v>0</v>
      </c>
      <c r="P383" s="11">
        <f t="shared" si="269"/>
        <v>0</v>
      </c>
      <c r="Q383" s="11">
        <f t="shared" si="270"/>
        <v>0</v>
      </c>
      <c r="R383" s="11">
        <f t="shared" si="271"/>
        <v>0</v>
      </c>
      <c r="S383" s="11">
        <f t="shared" si="272"/>
        <v>0</v>
      </c>
      <c r="T383" s="11">
        <f t="shared" si="273"/>
        <v>0</v>
      </c>
      <c r="U383" s="11">
        <f t="shared" si="274"/>
        <v>0</v>
      </c>
      <c r="V383" s="11">
        <f t="shared" si="275"/>
        <v>0</v>
      </c>
      <c r="W383" s="11">
        <f t="shared" si="276"/>
        <v>0</v>
      </c>
      <c r="X383" s="11">
        <f t="shared" si="277"/>
        <v>0</v>
      </c>
      <c r="Y383" s="11">
        <f t="shared" si="278"/>
        <v>0</v>
      </c>
      <c r="Z383" s="11">
        <f t="shared" si="279"/>
        <v>0</v>
      </c>
      <c r="AA383" s="11">
        <f t="shared" si="280"/>
        <v>0</v>
      </c>
      <c r="AB383" s="11">
        <f t="shared" si="281"/>
        <v>0</v>
      </c>
      <c r="AC383" s="11">
        <f t="shared" si="282"/>
        <v>0</v>
      </c>
      <c r="AD383" s="11">
        <f t="shared" si="283"/>
        <v>0</v>
      </c>
      <c r="AE383" s="11">
        <f t="shared" si="284"/>
        <v>0</v>
      </c>
      <c r="AF383" s="11">
        <f t="shared" si="285"/>
        <v>0</v>
      </c>
      <c r="AG383" s="11">
        <f t="shared" si="286"/>
        <v>0</v>
      </c>
      <c r="AH383" s="11">
        <f t="shared" si="287"/>
        <v>0</v>
      </c>
      <c r="AI383" s="11">
        <f t="shared" si="288"/>
        <v>0</v>
      </c>
      <c r="AJ383" s="11">
        <f t="shared" si="289"/>
        <v>0</v>
      </c>
      <c r="AK383" s="11">
        <f t="shared" si="290"/>
        <v>0</v>
      </c>
      <c r="AL383" s="11">
        <f t="shared" si="291"/>
        <v>0</v>
      </c>
      <c r="AM383" s="11">
        <f t="shared" si="292"/>
        <v>0</v>
      </c>
      <c r="AN383" s="11">
        <f t="shared" si="293"/>
        <v>0</v>
      </c>
      <c r="AO383" s="11">
        <f t="shared" si="294"/>
        <v>0</v>
      </c>
      <c r="AP383" s="11">
        <f t="shared" si="295"/>
        <v>0</v>
      </c>
    </row>
    <row r="384" spans="1:42" hidden="1" x14ac:dyDescent="0.4">
      <c r="A384" s="10"/>
      <c r="B384" s="10"/>
      <c r="C384" s="10" t="s">
        <v>72</v>
      </c>
      <c r="D384" s="11">
        <f>D378</f>
        <v>0</v>
      </c>
      <c r="E384" s="11">
        <f t="shared" si="258"/>
        <v>0</v>
      </c>
      <c r="F384" s="11">
        <f t="shared" si="259"/>
        <v>0</v>
      </c>
      <c r="G384" s="11">
        <f t="shared" si="260"/>
        <v>0</v>
      </c>
      <c r="H384" s="11">
        <f t="shared" si="261"/>
        <v>0</v>
      </c>
      <c r="I384" s="11">
        <f t="shared" si="262"/>
        <v>0</v>
      </c>
      <c r="J384" s="11">
        <f t="shared" si="263"/>
        <v>0</v>
      </c>
      <c r="K384" s="11">
        <f t="shared" si="264"/>
        <v>0</v>
      </c>
      <c r="L384" s="11">
        <f t="shared" si="265"/>
        <v>0</v>
      </c>
      <c r="M384" s="11">
        <f t="shared" si="266"/>
        <v>0</v>
      </c>
      <c r="N384" s="11">
        <f>M384+N378</f>
        <v>0</v>
      </c>
      <c r="O384" s="11">
        <f t="shared" si="268"/>
        <v>0</v>
      </c>
      <c r="P384" s="11">
        <f t="shared" si="269"/>
        <v>0</v>
      </c>
      <c r="Q384" s="11">
        <f t="shared" si="270"/>
        <v>0</v>
      </c>
      <c r="R384" s="11">
        <f t="shared" si="271"/>
        <v>0</v>
      </c>
      <c r="S384" s="11">
        <f t="shared" si="272"/>
        <v>0</v>
      </c>
      <c r="T384" s="11">
        <f t="shared" si="273"/>
        <v>0</v>
      </c>
      <c r="U384" s="11">
        <f t="shared" si="274"/>
        <v>0</v>
      </c>
      <c r="V384" s="11">
        <f t="shared" si="275"/>
        <v>0</v>
      </c>
      <c r="W384" s="11">
        <f t="shared" si="276"/>
        <v>0</v>
      </c>
      <c r="X384" s="11">
        <f t="shared" si="277"/>
        <v>0</v>
      </c>
      <c r="Y384" s="11">
        <f t="shared" si="278"/>
        <v>0</v>
      </c>
      <c r="Z384" s="11">
        <f t="shared" si="279"/>
        <v>0</v>
      </c>
      <c r="AA384" s="11">
        <f t="shared" si="280"/>
        <v>0</v>
      </c>
      <c r="AB384" s="11">
        <f t="shared" si="281"/>
        <v>0</v>
      </c>
      <c r="AC384" s="11">
        <f t="shared" si="282"/>
        <v>0</v>
      </c>
      <c r="AD384" s="11">
        <f t="shared" si="283"/>
        <v>0</v>
      </c>
      <c r="AE384" s="11">
        <f t="shared" si="284"/>
        <v>0</v>
      </c>
      <c r="AF384" s="11">
        <f t="shared" si="285"/>
        <v>0</v>
      </c>
      <c r="AG384" s="11">
        <f t="shared" si="286"/>
        <v>0</v>
      </c>
      <c r="AH384" s="11">
        <f t="shared" si="287"/>
        <v>0</v>
      </c>
      <c r="AI384" s="11">
        <f t="shared" si="288"/>
        <v>0</v>
      </c>
      <c r="AJ384" s="11">
        <f t="shared" si="289"/>
        <v>0</v>
      </c>
      <c r="AK384" s="11">
        <f t="shared" si="290"/>
        <v>0</v>
      </c>
      <c r="AL384" s="11">
        <f t="shared" si="291"/>
        <v>0</v>
      </c>
      <c r="AM384" s="11">
        <f t="shared" si="292"/>
        <v>0</v>
      </c>
      <c r="AN384" s="11">
        <f t="shared" si="293"/>
        <v>0</v>
      </c>
      <c r="AO384" s="11">
        <f t="shared" si="294"/>
        <v>0</v>
      </c>
      <c r="AP384" s="11">
        <f t="shared" si="295"/>
        <v>0</v>
      </c>
    </row>
    <row r="385" spans="1:45" hidden="1" x14ac:dyDescent="0.4">
      <c r="A385" s="10"/>
      <c r="B385" s="10"/>
      <c r="C385" s="10" t="s">
        <v>84</v>
      </c>
      <c r="D385" s="11">
        <f>D379</f>
        <v>0</v>
      </c>
      <c r="E385" s="11">
        <f t="shared" si="258"/>
        <v>0</v>
      </c>
      <c r="F385" s="11">
        <f t="shared" si="259"/>
        <v>0</v>
      </c>
      <c r="G385" s="11">
        <f t="shared" si="260"/>
        <v>0</v>
      </c>
      <c r="H385" s="11">
        <f t="shared" si="261"/>
        <v>0</v>
      </c>
      <c r="I385" s="11">
        <f t="shared" si="262"/>
        <v>0</v>
      </c>
      <c r="J385" s="11">
        <f t="shared" si="263"/>
        <v>0</v>
      </c>
      <c r="K385" s="11">
        <f t="shared" si="264"/>
        <v>0</v>
      </c>
      <c r="L385" s="11">
        <f t="shared" si="265"/>
        <v>0</v>
      </c>
      <c r="M385" s="11">
        <f t="shared" si="266"/>
        <v>0</v>
      </c>
      <c r="N385" s="11">
        <f t="shared" ref="N385" si="296">M385+N379</f>
        <v>0</v>
      </c>
      <c r="O385" s="11">
        <f t="shared" si="268"/>
        <v>0</v>
      </c>
      <c r="P385" s="11">
        <f t="shared" si="269"/>
        <v>0</v>
      </c>
      <c r="Q385" s="11">
        <f t="shared" si="270"/>
        <v>0</v>
      </c>
      <c r="R385" s="11">
        <f t="shared" si="271"/>
        <v>0</v>
      </c>
      <c r="S385" s="11">
        <f t="shared" si="272"/>
        <v>0</v>
      </c>
      <c r="T385" s="11">
        <f t="shared" si="273"/>
        <v>0</v>
      </c>
      <c r="U385" s="11">
        <f t="shared" si="274"/>
        <v>0</v>
      </c>
      <c r="V385" s="11">
        <f t="shared" si="275"/>
        <v>0</v>
      </c>
      <c r="W385" s="11">
        <f t="shared" si="276"/>
        <v>0</v>
      </c>
      <c r="X385" s="11">
        <f t="shared" si="277"/>
        <v>0</v>
      </c>
      <c r="Y385" s="11">
        <f t="shared" si="278"/>
        <v>0</v>
      </c>
      <c r="Z385" s="11">
        <f t="shared" si="279"/>
        <v>0</v>
      </c>
      <c r="AA385" s="11">
        <f t="shared" si="280"/>
        <v>0</v>
      </c>
      <c r="AB385" s="11">
        <f t="shared" si="281"/>
        <v>0</v>
      </c>
      <c r="AC385" s="11">
        <f t="shared" si="282"/>
        <v>0</v>
      </c>
      <c r="AD385" s="11">
        <f t="shared" si="283"/>
        <v>0</v>
      </c>
      <c r="AE385" s="11">
        <f t="shared" si="284"/>
        <v>0</v>
      </c>
      <c r="AF385" s="11">
        <f t="shared" si="285"/>
        <v>0</v>
      </c>
      <c r="AG385" s="11">
        <f t="shared" si="286"/>
        <v>0</v>
      </c>
      <c r="AH385" s="11">
        <f t="shared" si="287"/>
        <v>0</v>
      </c>
      <c r="AI385" s="11">
        <f t="shared" si="288"/>
        <v>0</v>
      </c>
      <c r="AJ385" s="11">
        <f t="shared" si="289"/>
        <v>0</v>
      </c>
      <c r="AK385" s="11">
        <f t="shared" si="290"/>
        <v>0</v>
      </c>
      <c r="AL385" s="11">
        <f t="shared" si="291"/>
        <v>0</v>
      </c>
      <c r="AM385" s="11">
        <f t="shared" si="292"/>
        <v>0</v>
      </c>
      <c r="AN385" s="11">
        <f t="shared" si="293"/>
        <v>0</v>
      </c>
      <c r="AO385" s="11">
        <f t="shared" si="294"/>
        <v>0</v>
      </c>
      <c r="AP385" s="11">
        <f t="shared" si="295"/>
        <v>0</v>
      </c>
    </row>
    <row r="386" spans="1:45" hidden="1" x14ac:dyDescent="0.4">
      <c r="A386" s="10"/>
      <c r="B386" s="10"/>
      <c r="C386" s="10" t="s">
        <v>74</v>
      </c>
      <c r="D386" s="12" t="str">
        <f t="shared" ref="D386:AP386" si="297">IF(D384+D383+D382&lt;D385,D384+D383+D382-D385,"")</f>
        <v/>
      </c>
      <c r="E386" s="12" t="str">
        <f t="shared" si="297"/>
        <v/>
      </c>
      <c r="F386" s="12" t="str">
        <f t="shared" si="297"/>
        <v/>
      </c>
      <c r="G386" s="12" t="str">
        <f t="shared" si="297"/>
        <v/>
      </c>
      <c r="H386" s="12" t="str">
        <f t="shared" si="297"/>
        <v/>
      </c>
      <c r="I386" s="12" t="str">
        <f t="shared" si="297"/>
        <v/>
      </c>
      <c r="J386" s="12" t="str">
        <f t="shared" si="297"/>
        <v/>
      </c>
      <c r="K386" s="12" t="str">
        <f t="shared" si="297"/>
        <v/>
      </c>
      <c r="L386" s="12" t="str">
        <f t="shared" si="297"/>
        <v/>
      </c>
      <c r="M386" s="12" t="str">
        <f t="shared" si="297"/>
        <v/>
      </c>
      <c r="N386" s="12" t="str">
        <f t="shared" si="297"/>
        <v/>
      </c>
      <c r="O386" s="12" t="str">
        <f t="shared" si="297"/>
        <v/>
      </c>
      <c r="P386" s="12" t="str">
        <f t="shared" si="297"/>
        <v/>
      </c>
      <c r="Q386" s="12" t="str">
        <f t="shared" si="297"/>
        <v/>
      </c>
      <c r="R386" s="12" t="str">
        <f t="shared" si="297"/>
        <v/>
      </c>
      <c r="S386" s="12" t="str">
        <f t="shared" si="297"/>
        <v/>
      </c>
      <c r="T386" s="12" t="str">
        <f t="shared" si="297"/>
        <v/>
      </c>
      <c r="U386" s="12" t="str">
        <f t="shared" si="297"/>
        <v/>
      </c>
      <c r="V386" s="12" t="str">
        <f t="shared" si="297"/>
        <v/>
      </c>
      <c r="W386" s="12" t="str">
        <f t="shared" si="297"/>
        <v/>
      </c>
      <c r="X386" s="12" t="str">
        <f t="shared" si="297"/>
        <v/>
      </c>
      <c r="Y386" s="12" t="str">
        <f t="shared" si="297"/>
        <v/>
      </c>
      <c r="Z386" s="12" t="str">
        <f t="shared" si="297"/>
        <v/>
      </c>
      <c r="AA386" s="12" t="str">
        <f t="shared" si="297"/>
        <v/>
      </c>
      <c r="AB386" s="12" t="str">
        <f t="shared" si="297"/>
        <v/>
      </c>
      <c r="AC386" s="12" t="str">
        <f t="shared" si="297"/>
        <v/>
      </c>
      <c r="AD386" s="12" t="str">
        <f t="shared" si="297"/>
        <v/>
      </c>
      <c r="AE386" s="12" t="str">
        <f t="shared" si="297"/>
        <v/>
      </c>
      <c r="AF386" s="12" t="str">
        <f t="shared" si="297"/>
        <v/>
      </c>
      <c r="AG386" s="12" t="str">
        <f t="shared" si="297"/>
        <v/>
      </c>
      <c r="AH386" s="12" t="str">
        <f t="shared" si="297"/>
        <v/>
      </c>
      <c r="AI386" s="12" t="str">
        <f t="shared" si="297"/>
        <v/>
      </c>
      <c r="AJ386" s="12" t="str">
        <f t="shared" si="297"/>
        <v/>
      </c>
      <c r="AK386" s="12" t="str">
        <f t="shared" si="297"/>
        <v/>
      </c>
      <c r="AL386" s="12" t="str">
        <f t="shared" si="297"/>
        <v/>
      </c>
      <c r="AM386" s="12" t="str">
        <f t="shared" si="297"/>
        <v/>
      </c>
      <c r="AN386" s="12" t="str">
        <f t="shared" si="297"/>
        <v/>
      </c>
      <c r="AO386" s="12" t="str">
        <f t="shared" si="297"/>
        <v/>
      </c>
      <c r="AP386" s="12" t="str">
        <f t="shared" si="297"/>
        <v/>
      </c>
    </row>
    <row r="387" spans="1:45" hidden="1" x14ac:dyDescent="0.4">
      <c r="AR387" t="s">
        <v>39</v>
      </c>
    </row>
    <row r="388" spans="1:45" hidden="1" x14ac:dyDescent="0.4">
      <c r="D388" s="6">
        <f>D376+D377</f>
        <v>0</v>
      </c>
      <c r="E388" s="6">
        <f t="shared" ref="E388:AP388" si="298">E376+E377</f>
        <v>0</v>
      </c>
      <c r="F388" s="6">
        <f t="shared" si="298"/>
        <v>0</v>
      </c>
      <c r="G388" s="6">
        <f t="shared" si="298"/>
        <v>0</v>
      </c>
      <c r="H388" s="6">
        <f t="shared" si="298"/>
        <v>0</v>
      </c>
      <c r="I388" s="6">
        <f t="shared" si="298"/>
        <v>0</v>
      </c>
      <c r="J388" s="6">
        <f t="shared" si="298"/>
        <v>0</v>
      </c>
      <c r="K388" s="6">
        <f t="shared" si="298"/>
        <v>0</v>
      </c>
      <c r="L388" s="6">
        <f t="shared" si="298"/>
        <v>0</v>
      </c>
      <c r="M388" s="6">
        <f t="shared" si="298"/>
        <v>0</v>
      </c>
      <c r="N388" s="6">
        <f t="shared" si="298"/>
        <v>0</v>
      </c>
      <c r="O388" s="6">
        <f t="shared" si="298"/>
        <v>0</v>
      </c>
      <c r="P388" s="6">
        <f t="shared" si="298"/>
        <v>0</v>
      </c>
      <c r="Q388" s="6">
        <f t="shared" si="298"/>
        <v>0</v>
      </c>
      <c r="R388" s="6">
        <f t="shared" si="298"/>
        <v>0</v>
      </c>
      <c r="S388" s="6">
        <f t="shared" si="298"/>
        <v>0</v>
      </c>
      <c r="T388" s="6">
        <f t="shared" si="298"/>
        <v>0</v>
      </c>
      <c r="U388" s="6">
        <f t="shared" si="298"/>
        <v>0</v>
      </c>
      <c r="V388" s="6">
        <f t="shared" si="298"/>
        <v>0</v>
      </c>
      <c r="W388" s="6">
        <f t="shared" si="298"/>
        <v>0</v>
      </c>
      <c r="X388" s="6">
        <f t="shared" si="298"/>
        <v>0</v>
      </c>
      <c r="Y388" s="6">
        <f t="shared" si="298"/>
        <v>0</v>
      </c>
      <c r="Z388" s="6">
        <f t="shared" si="298"/>
        <v>0</v>
      </c>
      <c r="AA388" s="6">
        <f t="shared" si="298"/>
        <v>0</v>
      </c>
      <c r="AB388" s="6">
        <f t="shared" si="298"/>
        <v>0</v>
      </c>
      <c r="AC388" s="6">
        <f t="shared" si="298"/>
        <v>0</v>
      </c>
      <c r="AD388" s="6">
        <f t="shared" si="298"/>
        <v>0</v>
      </c>
      <c r="AE388" s="6">
        <f t="shared" si="298"/>
        <v>0</v>
      </c>
      <c r="AF388" s="6">
        <f t="shared" si="298"/>
        <v>0</v>
      </c>
      <c r="AG388" s="6">
        <f t="shared" si="298"/>
        <v>0</v>
      </c>
      <c r="AH388" s="6">
        <f t="shared" si="298"/>
        <v>0</v>
      </c>
      <c r="AI388" s="6">
        <f t="shared" si="298"/>
        <v>0</v>
      </c>
      <c r="AJ388" s="6">
        <f t="shared" si="298"/>
        <v>0</v>
      </c>
      <c r="AK388" s="6">
        <f t="shared" si="298"/>
        <v>0</v>
      </c>
      <c r="AL388" s="6">
        <f t="shared" si="298"/>
        <v>0</v>
      </c>
      <c r="AM388" s="6">
        <f t="shared" si="298"/>
        <v>0</v>
      </c>
      <c r="AN388" s="6">
        <f t="shared" si="298"/>
        <v>0</v>
      </c>
      <c r="AO388" s="6">
        <f t="shared" si="298"/>
        <v>0</v>
      </c>
      <c r="AP388" s="6">
        <f t="shared" si="298"/>
        <v>0</v>
      </c>
      <c r="AR388" s="6">
        <f>AVERAGE(D388:AP388)</f>
        <v>0</v>
      </c>
      <c r="AS388" s="6"/>
    </row>
    <row r="389" spans="1:45" hidden="1" x14ac:dyDescent="0.4"/>
    <row r="390" spans="1:45" hidden="1" x14ac:dyDescent="0.4">
      <c r="A390" s="9" t="s">
        <v>36</v>
      </c>
    </row>
    <row r="391" spans="1:45" hidden="1" x14ac:dyDescent="0.4">
      <c r="A391" s="10"/>
      <c r="B391" s="10" t="s">
        <v>75</v>
      </c>
      <c r="C391" s="10"/>
      <c r="D391" s="10">
        <v>1</v>
      </c>
      <c r="E391" s="10">
        <v>2</v>
      </c>
      <c r="F391" s="10">
        <v>3</v>
      </c>
      <c r="G391" s="10">
        <v>4</v>
      </c>
      <c r="H391" s="10">
        <v>5</v>
      </c>
      <c r="I391" s="10">
        <v>6</v>
      </c>
      <c r="J391" s="10">
        <v>7</v>
      </c>
      <c r="K391" s="10">
        <v>8</v>
      </c>
      <c r="L391" s="10">
        <v>9</v>
      </c>
      <c r="M391" s="10">
        <v>10</v>
      </c>
      <c r="N391" s="10">
        <v>11</v>
      </c>
      <c r="O391" s="10">
        <v>12</v>
      </c>
      <c r="P391" s="10">
        <v>13</v>
      </c>
      <c r="Q391" s="10">
        <v>14</v>
      </c>
      <c r="R391" s="10">
        <v>15</v>
      </c>
      <c r="S391" s="10">
        <v>16</v>
      </c>
      <c r="T391" s="10">
        <v>17</v>
      </c>
      <c r="U391" s="10">
        <v>18</v>
      </c>
      <c r="V391" s="10">
        <v>19</v>
      </c>
      <c r="W391" s="10">
        <v>20</v>
      </c>
      <c r="X391" s="10">
        <v>21</v>
      </c>
      <c r="Y391" s="10">
        <v>22</v>
      </c>
      <c r="Z391" s="10">
        <v>23</v>
      </c>
      <c r="AA391" s="10">
        <v>24</v>
      </c>
      <c r="AB391" s="10">
        <v>25</v>
      </c>
      <c r="AC391" s="10">
        <v>26</v>
      </c>
      <c r="AD391" s="10">
        <v>27</v>
      </c>
      <c r="AE391" s="10">
        <v>28</v>
      </c>
      <c r="AF391" s="10">
        <v>29</v>
      </c>
      <c r="AG391" s="10">
        <v>30</v>
      </c>
      <c r="AH391" s="10">
        <v>31</v>
      </c>
      <c r="AI391" s="10">
        <v>32</v>
      </c>
      <c r="AJ391" s="10">
        <v>33</v>
      </c>
      <c r="AK391" s="10">
        <v>34</v>
      </c>
      <c r="AL391" s="10">
        <v>35</v>
      </c>
      <c r="AM391" s="10">
        <v>36</v>
      </c>
      <c r="AN391" s="10">
        <v>37</v>
      </c>
      <c r="AO391" s="10">
        <v>38</v>
      </c>
      <c r="AP391" s="10">
        <v>39</v>
      </c>
    </row>
    <row r="392" spans="1:45" hidden="1" x14ac:dyDescent="0.4">
      <c r="A392" s="13"/>
      <c r="B392" s="10"/>
      <c r="C392" s="10" t="s">
        <v>1</v>
      </c>
      <c r="D392" s="11" cm="1">
        <f t="array" ref="D392">SUMPRODUCT(($C$407:$C$505=$C$392)*D$407:D$505)</f>
        <v>0</v>
      </c>
      <c r="E392" s="11" cm="1">
        <f t="array" ref="E392">SUMPRODUCT(($C$407:$C$505=$C$392)*E$407:E$505)</f>
        <v>0</v>
      </c>
      <c r="F392" s="11" cm="1">
        <f t="array" ref="F392">SUMPRODUCT(($C$407:$C$505=$C$392)*F$407:F$505)</f>
        <v>0</v>
      </c>
      <c r="G392" s="11" cm="1">
        <f t="array" ref="G392">SUMPRODUCT(($C$407:$C$505=$C$392)*G$407:G$505)</f>
        <v>0</v>
      </c>
      <c r="H392" s="11" cm="1">
        <f t="array" ref="H392">SUMPRODUCT(($C$407:$C$505=$C$392)*H$407:H$505)</f>
        <v>0</v>
      </c>
      <c r="I392" s="11" cm="1">
        <f t="array" ref="I392">SUMPRODUCT(($C$407:$C$505=$C$392)*I$407:I$505)</f>
        <v>0</v>
      </c>
      <c r="J392" s="11" cm="1">
        <f t="array" ref="J392">SUMPRODUCT(($C$407:$C$505=$C$392)*J$407:J$505)</f>
        <v>0</v>
      </c>
      <c r="K392" s="11" cm="1">
        <f t="array" ref="K392">SUMPRODUCT(($C$407:$C$505=$C$392)*K$407:K$505)</f>
        <v>0</v>
      </c>
      <c r="L392" s="11" cm="1">
        <f t="array" ref="L392">SUMPRODUCT(($C$407:$C$505=$C$392)*L$407:L$505)</f>
        <v>0</v>
      </c>
      <c r="M392" s="11" cm="1">
        <f t="array" ref="M392">SUMPRODUCT(($C$407:$C$505=$C$392)*M$407:M$505)</f>
        <v>0</v>
      </c>
      <c r="N392" s="11" cm="1">
        <f t="array" ref="N392">SUMPRODUCT(($C$407:$C$505=$C$392)*N$407:N$505)</f>
        <v>0</v>
      </c>
      <c r="O392" s="11" cm="1">
        <f t="array" ref="O392">SUMPRODUCT(($C$407:$C$505=$C$392)*O$407:O$505)</f>
        <v>0</v>
      </c>
      <c r="P392" s="11" cm="1">
        <f t="array" ref="P392">SUMPRODUCT(($C$407:$C$505=$C$392)*P$407:P$505)</f>
        <v>0</v>
      </c>
      <c r="Q392" s="11" cm="1">
        <f t="array" ref="Q392">SUMPRODUCT(($C$407:$C$505=$C$392)*Q$407:Q$505)</f>
        <v>0</v>
      </c>
      <c r="R392" s="11" cm="1">
        <f t="array" ref="R392">SUMPRODUCT(($C$407:$C$505=$C$392)*R$407:R$505)</f>
        <v>0</v>
      </c>
      <c r="S392" s="11" cm="1">
        <f t="array" ref="S392">SUMPRODUCT(($C$407:$C$505=$C$392)*S$407:S$505)</f>
        <v>0</v>
      </c>
      <c r="T392" s="11" cm="1">
        <f t="array" ref="T392">SUMPRODUCT(($C$407:$C$505=$C$392)*T$407:T$505)</f>
        <v>0</v>
      </c>
      <c r="U392" s="11" cm="1">
        <f t="array" ref="U392">SUMPRODUCT(($C$407:$C$505=$C$392)*U$407:U$505)</f>
        <v>0</v>
      </c>
      <c r="V392" s="11" cm="1">
        <f t="array" ref="V392">SUMPRODUCT(($C$407:$C$505=$C$392)*V$407:V$505)</f>
        <v>0</v>
      </c>
      <c r="W392" s="11" cm="1">
        <f t="array" ref="W392">SUMPRODUCT(($C$407:$C$505=$C$392)*W$407:W$505)</f>
        <v>0</v>
      </c>
      <c r="X392" s="11" cm="1">
        <f t="array" ref="X392">SUMPRODUCT(($C$407:$C$505=$C$392)*X$407:X$505)</f>
        <v>0</v>
      </c>
      <c r="Y392" s="11" cm="1">
        <f t="array" ref="Y392">SUMPRODUCT(($C$407:$C$505=$C$392)*Y$407:Y$505)</f>
        <v>0</v>
      </c>
      <c r="Z392" s="11" cm="1">
        <f t="array" ref="Z392">SUMPRODUCT(($C$407:$C$505=$C$392)*Z$407:Z$505)</f>
        <v>0</v>
      </c>
      <c r="AA392" s="11" cm="1">
        <f t="array" ref="AA392">SUMPRODUCT(($C$407:$C$505=$C$392)*AA$407:AA$505)</f>
        <v>0</v>
      </c>
      <c r="AB392" s="11" cm="1">
        <f t="array" ref="AB392">SUMPRODUCT(($C$407:$C$505=$C$392)*AB$407:AB$505)</f>
        <v>0</v>
      </c>
      <c r="AC392" s="11" cm="1">
        <f t="array" ref="AC392">SUMPRODUCT(($C$407:$C$505=$C$392)*AC$407:AC$505)</f>
        <v>0</v>
      </c>
      <c r="AD392" s="11" cm="1">
        <f t="array" ref="AD392">SUMPRODUCT(($C$407:$C$505=$C$392)*AD$407:AD$505)</f>
        <v>0</v>
      </c>
      <c r="AE392" s="11" cm="1">
        <f t="array" ref="AE392">SUMPRODUCT(($C$407:$C$505=$C$392)*AE$407:AE$505)</f>
        <v>0</v>
      </c>
      <c r="AF392" s="11" cm="1">
        <f t="array" ref="AF392">SUMPRODUCT(($C$407:$C$505=$C$392)*AF$407:AF$505)</f>
        <v>0</v>
      </c>
      <c r="AG392" s="11" cm="1">
        <f t="array" ref="AG392">SUMPRODUCT(($C$407:$C$505=$C$392)*AG$407:AG$505)</f>
        <v>0</v>
      </c>
      <c r="AH392" s="11" cm="1">
        <f t="array" ref="AH392">SUMPRODUCT(($C$407:$C$505=$C$392)*AH$407:AH$505)</f>
        <v>0</v>
      </c>
      <c r="AI392" s="11" cm="1">
        <f t="array" ref="AI392">SUMPRODUCT(($C$407:$C$505=$C$392)*AI$407:AI$505)</f>
        <v>0</v>
      </c>
      <c r="AJ392" s="11" cm="1">
        <f t="array" ref="AJ392">SUMPRODUCT(($C$407:$C$505=$C$392)*AJ$407:AJ$505)</f>
        <v>0</v>
      </c>
      <c r="AK392" s="11" cm="1">
        <f t="array" ref="AK392">SUMPRODUCT(($C$407:$C$505=$C$392)*AK$407:AK$505)</f>
        <v>0</v>
      </c>
      <c r="AL392" s="11" cm="1">
        <f t="array" ref="AL392">SUMPRODUCT(($C$407:$C$505=$C$392)*AL$407:AL$505)</f>
        <v>0</v>
      </c>
      <c r="AM392" s="11" cm="1">
        <f t="array" ref="AM392">SUMPRODUCT(($C$407:$C$505=$C$392)*AM$407:AM$505)</f>
        <v>0</v>
      </c>
      <c r="AN392" s="11" cm="1">
        <f t="array" ref="AN392">SUMPRODUCT(($C$407:$C$505=$C$392)*AN$407:AN$505)</f>
        <v>0</v>
      </c>
      <c r="AO392" s="11" cm="1">
        <f t="array" ref="AO392">SUMPRODUCT(($C$407:$C$505=$C$392)*AO$407:AO$505)</f>
        <v>0</v>
      </c>
      <c r="AP392" s="11" cm="1">
        <f t="array" ref="AP392">SUMPRODUCT(($C$407:$C$505=$C$392)*AP$407:AP$505)</f>
        <v>0</v>
      </c>
    </row>
    <row r="393" spans="1:45" hidden="1" x14ac:dyDescent="0.4">
      <c r="A393" s="13"/>
      <c r="B393" s="10"/>
      <c r="C393" s="10" t="s">
        <v>2</v>
      </c>
      <c r="D393" s="11" cm="1">
        <f t="array" ref="D393">SUMPRODUCT(($C$407:$C$505=$C$393)*D$407:D$505)</f>
        <v>0</v>
      </c>
      <c r="E393" s="11" cm="1">
        <f t="array" ref="E393">SUMPRODUCT(($C$407:$C$505=$C$393)*E$407:E$505)</f>
        <v>0</v>
      </c>
      <c r="F393" s="11" cm="1">
        <f t="array" ref="F393">SUMPRODUCT(($C$407:$C$505=$C$393)*F$407:F$505)</f>
        <v>0</v>
      </c>
      <c r="G393" s="11" cm="1">
        <f t="array" ref="G393">SUMPRODUCT(($C$407:$C$505=$C$393)*G$407:G$505)</f>
        <v>0</v>
      </c>
      <c r="H393" s="11" cm="1">
        <f t="array" ref="H393">SUMPRODUCT(($C$407:$C$505=$C$393)*H$407:H$505)</f>
        <v>0</v>
      </c>
      <c r="I393" s="11" cm="1">
        <f t="array" ref="I393">SUMPRODUCT(($C$407:$C$505=$C$393)*I$407:I$505)</f>
        <v>0</v>
      </c>
      <c r="J393" s="11" cm="1">
        <f t="array" ref="J393">SUMPRODUCT(($C$407:$C$505=$C$393)*J$407:J$505)</f>
        <v>0</v>
      </c>
      <c r="K393" s="11" cm="1">
        <f t="array" ref="K393">SUMPRODUCT(($C$407:$C$505=$C$393)*K$407:K$505)</f>
        <v>0</v>
      </c>
      <c r="L393" s="11" cm="1">
        <f t="array" ref="L393">SUMPRODUCT(($C$407:$C$505=$C$393)*L$407:L$505)</f>
        <v>0</v>
      </c>
      <c r="M393" s="11" cm="1">
        <f t="array" ref="M393">SUMPRODUCT(($C$407:$C$505=$C$393)*M$407:M$505)</f>
        <v>0</v>
      </c>
      <c r="N393" s="11" cm="1">
        <f t="array" ref="N393">SUMPRODUCT(($C$407:$C$505=$C$393)*N$407:N$505)</f>
        <v>0</v>
      </c>
      <c r="O393" s="11" cm="1">
        <f t="array" ref="O393">SUMPRODUCT(($C$407:$C$505=$C$393)*O$407:O$505)</f>
        <v>0</v>
      </c>
      <c r="P393" s="11" cm="1">
        <f t="array" ref="P393">SUMPRODUCT(($C$407:$C$505=$C$393)*P$407:P$505)</f>
        <v>0</v>
      </c>
      <c r="Q393" s="11" cm="1">
        <f t="array" ref="Q393">SUMPRODUCT(($C$407:$C$505=$C$393)*Q$407:Q$505)</f>
        <v>0</v>
      </c>
      <c r="R393" s="11" cm="1">
        <f t="array" ref="R393">SUMPRODUCT(($C$407:$C$505=$C$393)*R$407:R$505)</f>
        <v>0</v>
      </c>
      <c r="S393" s="11" cm="1">
        <f t="array" ref="S393">SUMPRODUCT(($C$407:$C$505=$C$393)*S$407:S$505)</f>
        <v>0</v>
      </c>
      <c r="T393" s="11" cm="1">
        <f t="array" ref="T393">SUMPRODUCT(($C$407:$C$505=$C$393)*T$407:T$505)</f>
        <v>0</v>
      </c>
      <c r="U393" s="11" cm="1">
        <f t="array" ref="U393">SUMPRODUCT(($C$407:$C$505=$C$393)*U$407:U$505)</f>
        <v>0</v>
      </c>
      <c r="V393" s="11" cm="1">
        <f t="array" ref="V393">SUMPRODUCT(($C$407:$C$505=$C$393)*V$407:V$505)</f>
        <v>0</v>
      </c>
      <c r="W393" s="11" cm="1">
        <f t="array" ref="W393">SUMPRODUCT(($C$407:$C$505=$C$393)*W$407:W$505)</f>
        <v>0</v>
      </c>
      <c r="X393" s="11" cm="1">
        <f t="array" ref="X393">SUMPRODUCT(($C$407:$C$505=$C$393)*X$407:X$505)</f>
        <v>0</v>
      </c>
      <c r="Y393" s="11" cm="1">
        <f t="array" ref="Y393">SUMPRODUCT(($C$407:$C$505=$C$393)*Y$407:Y$505)</f>
        <v>0</v>
      </c>
      <c r="Z393" s="11" cm="1">
        <f t="array" ref="Z393">SUMPRODUCT(($C$407:$C$505=$C$393)*Z$407:Z$505)</f>
        <v>0</v>
      </c>
      <c r="AA393" s="11" cm="1">
        <f t="array" ref="AA393">SUMPRODUCT(($C$407:$C$505=$C$393)*AA$407:AA$505)</f>
        <v>0</v>
      </c>
      <c r="AB393" s="11" cm="1">
        <f t="array" ref="AB393">SUMPRODUCT(($C$407:$C$505=$C$393)*AB$407:AB$505)</f>
        <v>0</v>
      </c>
      <c r="AC393" s="11" cm="1">
        <f t="array" ref="AC393">SUMPRODUCT(($C$407:$C$505=$C$393)*AC$407:AC$505)</f>
        <v>0</v>
      </c>
      <c r="AD393" s="11" cm="1">
        <f t="array" ref="AD393">SUMPRODUCT(($C$407:$C$505=$C$393)*AD$407:AD$505)</f>
        <v>0</v>
      </c>
      <c r="AE393" s="11" cm="1">
        <f t="array" ref="AE393">SUMPRODUCT(($C$407:$C$505=$C$393)*AE$407:AE$505)</f>
        <v>0</v>
      </c>
      <c r="AF393" s="11" cm="1">
        <f t="array" ref="AF393">SUMPRODUCT(($C$407:$C$505=$C$393)*AF$407:AF$505)</f>
        <v>0</v>
      </c>
      <c r="AG393" s="11" cm="1">
        <f t="array" ref="AG393">SUMPRODUCT(($C$407:$C$505=$C$393)*AG$407:AG$505)</f>
        <v>0</v>
      </c>
      <c r="AH393" s="11" cm="1">
        <f t="array" ref="AH393">SUMPRODUCT(($C$407:$C$505=$C$393)*AH$407:AH$505)</f>
        <v>0</v>
      </c>
      <c r="AI393" s="11" cm="1">
        <f t="array" ref="AI393">SUMPRODUCT(($C$407:$C$505=$C$393)*AI$407:AI$505)</f>
        <v>0</v>
      </c>
      <c r="AJ393" s="11" cm="1">
        <f t="array" ref="AJ393">SUMPRODUCT(($C$407:$C$505=$C$393)*AJ$407:AJ$505)</f>
        <v>0</v>
      </c>
      <c r="AK393" s="11" cm="1">
        <f t="array" ref="AK393">SUMPRODUCT(($C$407:$C$505=$C$393)*AK$407:AK$505)</f>
        <v>0</v>
      </c>
      <c r="AL393" s="11" cm="1">
        <f t="array" ref="AL393">SUMPRODUCT(($C$407:$C$505=$C$393)*AL$407:AL$505)</f>
        <v>0</v>
      </c>
      <c r="AM393" s="11" cm="1">
        <f t="array" ref="AM393">SUMPRODUCT(($C$407:$C$505=$C$393)*AM$407:AM$505)</f>
        <v>0</v>
      </c>
      <c r="AN393" s="11" cm="1">
        <f t="array" ref="AN393">SUMPRODUCT(($C$407:$C$505=$C$393)*AN$407:AN$505)</f>
        <v>0</v>
      </c>
      <c r="AO393" s="11" cm="1">
        <f t="array" ref="AO393">SUMPRODUCT(($C$407:$C$505=$C$393)*AO$407:AO$505)</f>
        <v>0</v>
      </c>
      <c r="AP393" s="11" cm="1">
        <f t="array" ref="AP393">SUMPRODUCT(($C$407:$C$505=$C$393)*AP$407:AP$505)</f>
        <v>0</v>
      </c>
    </row>
    <row r="394" spans="1:45" hidden="1" x14ac:dyDescent="0.4">
      <c r="A394" s="13"/>
      <c r="B394" s="10"/>
      <c r="C394" s="10" t="s">
        <v>73</v>
      </c>
      <c r="D394" s="11">
        <f>D$505</f>
        <v>0</v>
      </c>
      <c r="E394" s="11">
        <f t="shared" ref="E394:AP394" si="299">E$505</f>
        <v>0</v>
      </c>
      <c r="F394" s="11">
        <f t="shared" si="299"/>
        <v>0</v>
      </c>
      <c r="G394" s="11">
        <f t="shared" si="299"/>
        <v>0</v>
      </c>
      <c r="H394" s="11">
        <f t="shared" si="299"/>
        <v>0</v>
      </c>
      <c r="I394" s="11">
        <f t="shared" si="299"/>
        <v>0</v>
      </c>
      <c r="J394" s="11">
        <f t="shared" si="299"/>
        <v>0</v>
      </c>
      <c r="K394" s="11">
        <f t="shared" si="299"/>
        <v>0</v>
      </c>
      <c r="L394" s="11">
        <f t="shared" si="299"/>
        <v>0</v>
      </c>
      <c r="M394" s="11">
        <f t="shared" si="299"/>
        <v>0</v>
      </c>
      <c r="N394" s="11">
        <f t="shared" si="299"/>
        <v>0</v>
      </c>
      <c r="O394" s="11">
        <f t="shared" si="299"/>
        <v>0</v>
      </c>
      <c r="P394" s="11">
        <f t="shared" si="299"/>
        <v>0</v>
      </c>
      <c r="Q394" s="11">
        <f t="shared" si="299"/>
        <v>0</v>
      </c>
      <c r="R394" s="11">
        <f t="shared" si="299"/>
        <v>0</v>
      </c>
      <c r="S394" s="11">
        <f t="shared" si="299"/>
        <v>0</v>
      </c>
      <c r="T394" s="11">
        <f t="shared" si="299"/>
        <v>0</v>
      </c>
      <c r="U394" s="11">
        <f t="shared" si="299"/>
        <v>0</v>
      </c>
      <c r="V394" s="11">
        <f t="shared" si="299"/>
        <v>0</v>
      </c>
      <c r="W394" s="11">
        <f t="shared" si="299"/>
        <v>0</v>
      </c>
      <c r="X394" s="11">
        <f t="shared" si="299"/>
        <v>0</v>
      </c>
      <c r="Y394" s="11">
        <f t="shared" si="299"/>
        <v>0</v>
      </c>
      <c r="Z394" s="11">
        <f t="shared" si="299"/>
        <v>0</v>
      </c>
      <c r="AA394" s="11">
        <f t="shared" si="299"/>
        <v>0</v>
      </c>
      <c r="AB394" s="11">
        <f t="shared" si="299"/>
        <v>0</v>
      </c>
      <c r="AC394" s="11">
        <f t="shared" si="299"/>
        <v>0</v>
      </c>
      <c r="AD394" s="11">
        <f t="shared" si="299"/>
        <v>0</v>
      </c>
      <c r="AE394" s="11">
        <f t="shared" si="299"/>
        <v>0</v>
      </c>
      <c r="AF394" s="11">
        <f t="shared" si="299"/>
        <v>0</v>
      </c>
      <c r="AG394" s="11">
        <f t="shared" si="299"/>
        <v>0</v>
      </c>
      <c r="AH394" s="11">
        <f t="shared" si="299"/>
        <v>0</v>
      </c>
      <c r="AI394" s="11">
        <f t="shared" si="299"/>
        <v>0</v>
      </c>
      <c r="AJ394" s="11">
        <f t="shared" si="299"/>
        <v>0</v>
      </c>
      <c r="AK394" s="11">
        <f t="shared" si="299"/>
        <v>0</v>
      </c>
      <c r="AL394" s="11">
        <f t="shared" si="299"/>
        <v>0</v>
      </c>
      <c r="AM394" s="11">
        <f t="shared" si="299"/>
        <v>0</v>
      </c>
      <c r="AN394" s="11">
        <f t="shared" si="299"/>
        <v>0</v>
      </c>
      <c r="AO394" s="11">
        <f t="shared" si="299"/>
        <v>0</v>
      </c>
      <c r="AP394" s="11">
        <f t="shared" si="299"/>
        <v>0</v>
      </c>
    </row>
    <row r="395" spans="1:45" hidden="1" x14ac:dyDescent="0.4">
      <c r="A395" s="13"/>
      <c r="B395" s="10"/>
      <c r="C395" s="10" t="s">
        <v>84</v>
      </c>
      <c r="D395" s="11">
        <f>Hypotheses!H2</f>
        <v>0</v>
      </c>
      <c r="E395" s="11">
        <f>D395*(1+Hypotheses!$E$4)</f>
        <v>0</v>
      </c>
      <c r="F395" s="11">
        <f>E395*(1+Hypotheses!$E$4)</f>
        <v>0</v>
      </c>
      <c r="G395" s="11">
        <f>F395*(1+Hypotheses!$E$4)</f>
        <v>0</v>
      </c>
      <c r="H395" s="11">
        <f>G395*(1+Hypotheses!$E$4)</f>
        <v>0</v>
      </c>
      <c r="I395" s="11">
        <f>H395*(1+Hypotheses!$E$4)</f>
        <v>0</v>
      </c>
      <c r="J395" s="11">
        <f>I395*(1+Hypotheses!$E$4)</f>
        <v>0</v>
      </c>
      <c r="K395" s="11">
        <f>J395*(1+Hypotheses!$E$4)</f>
        <v>0</v>
      </c>
      <c r="L395" s="11">
        <f>K395*(1+Hypotheses!$E$4)</f>
        <v>0</v>
      </c>
      <c r="M395" s="11">
        <f>L395*(1+Hypotheses!$E$4)</f>
        <v>0</v>
      </c>
      <c r="N395" s="11">
        <f>M395*(1+Hypotheses!$E$4)</f>
        <v>0</v>
      </c>
      <c r="O395" s="11">
        <f>N395*(1+Hypotheses!$E$4)</f>
        <v>0</v>
      </c>
      <c r="P395" s="11">
        <f>O395*(1+Hypotheses!$E$4)</f>
        <v>0</v>
      </c>
      <c r="Q395" s="11">
        <f>P395*(1+Hypotheses!$E$4)</f>
        <v>0</v>
      </c>
      <c r="R395" s="11">
        <f>Q395*(1+Hypotheses!$E$4)</f>
        <v>0</v>
      </c>
      <c r="S395" s="11">
        <f>R395*(1+Hypotheses!$E$4)</f>
        <v>0</v>
      </c>
      <c r="T395" s="11">
        <f>S395*(1+Hypotheses!$E$4)</f>
        <v>0</v>
      </c>
      <c r="U395" s="11">
        <f>T395*(1+Hypotheses!$E$4)</f>
        <v>0</v>
      </c>
      <c r="V395" s="11">
        <f>U395*(1+Hypotheses!$E$4)</f>
        <v>0</v>
      </c>
      <c r="W395" s="11">
        <f>V395*(1+Hypotheses!$E$4)</f>
        <v>0</v>
      </c>
      <c r="X395" s="11">
        <f>W395*(1+Hypotheses!$E$4)</f>
        <v>0</v>
      </c>
      <c r="Y395" s="11">
        <f>X395*(1+Hypotheses!$E$4)</f>
        <v>0</v>
      </c>
      <c r="Z395" s="11">
        <f>Y395*(1+Hypotheses!$E$4)</f>
        <v>0</v>
      </c>
      <c r="AA395" s="11">
        <f>Z395*(1+Hypotheses!$E$4)</f>
        <v>0</v>
      </c>
      <c r="AB395" s="11">
        <f>AA395*(1+Hypotheses!$E$4)</f>
        <v>0</v>
      </c>
      <c r="AC395" s="11">
        <f>AB395*(1+Hypotheses!$E$4)</f>
        <v>0</v>
      </c>
      <c r="AD395" s="11">
        <f>AC395*(1+Hypotheses!$E$4)</f>
        <v>0</v>
      </c>
      <c r="AE395" s="11">
        <f>AD395*(1+Hypotheses!$E$4)</f>
        <v>0</v>
      </c>
      <c r="AF395" s="11">
        <f>AE395*(1+Hypotheses!$E$4)</f>
        <v>0</v>
      </c>
      <c r="AG395" s="11">
        <f>AF395*(1+Hypotheses!$E$4)</f>
        <v>0</v>
      </c>
      <c r="AH395" s="11">
        <f>AG395*(1+Hypotheses!$E$4)</f>
        <v>0</v>
      </c>
      <c r="AI395" s="11">
        <f>AH395*(1+Hypotheses!$E$4)</f>
        <v>0</v>
      </c>
      <c r="AJ395" s="11">
        <f>AI395*(1+Hypotheses!$E$4)</f>
        <v>0</v>
      </c>
      <c r="AK395" s="11">
        <f>AJ395*(1+Hypotheses!$E$4)</f>
        <v>0</v>
      </c>
      <c r="AL395" s="11">
        <f>AK395*(1+Hypotheses!$E$4)</f>
        <v>0</v>
      </c>
      <c r="AM395" s="11">
        <f>AL395*(1+Hypotheses!$E$4)</f>
        <v>0</v>
      </c>
      <c r="AN395" s="11">
        <f>AM395*(1+Hypotheses!$E$4)</f>
        <v>0</v>
      </c>
      <c r="AO395" s="11">
        <f>AN395*(1+Hypotheses!$E$4)</f>
        <v>0</v>
      </c>
      <c r="AP395" s="11">
        <f>AO395*(1+Hypotheses!$E$4)</f>
        <v>0</v>
      </c>
    </row>
    <row r="396" spans="1:45" hidden="1" x14ac:dyDescent="0.4">
      <c r="A396" s="13"/>
      <c r="B396" s="10"/>
      <c r="C396" s="10" t="s">
        <v>74</v>
      </c>
      <c r="D396" s="12" t="str">
        <f t="shared" ref="D396:AP396" si="300">IF(D394+D393+D392&lt;D395,D394+D393+D392-D395,"")</f>
        <v/>
      </c>
      <c r="E396" s="12" t="str">
        <f t="shared" si="300"/>
        <v/>
      </c>
      <c r="F396" s="12" t="str">
        <f t="shared" si="300"/>
        <v/>
      </c>
      <c r="G396" s="12" t="str">
        <f t="shared" si="300"/>
        <v/>
      </c>
      <c r="H396" s="12" t="str">
        <f t="shared" si="300"/>
        <v/>
      </c>
      <c r="I396" s="12" t="str">
        <f t="shared" si="300"/>
        <v/>
      </c>
      <c r="J396" s="12" t="str">
        <f t="shared" si="300"/>
        <v/>
      </c>
      <c r="K396" s="12" t="str">
        <f t="shared" si="300"/>
        <v/>
      </c>
      <c r="L396" s="12" t="str">
        <f t="shared" si="300"/>
        <v/>
      </c>
      <c r="M396" s="12" t="str">
        <f t="shared" si="300"/>
        <v/>
      </c>
      <c r="N396" s="12" t="str">
        <f t="shared" si="300"/>
        <v/>
      </c>
      <c r="O396" s="12" t="str">
        <f t="shared" si="300"/>
        <v/>
      </c>
      <c r="P396" s="12" t="str">
        <f t="shared" si="300"/>
        <v/>
      </c>
      <c r="Q396" s="12" t="str">
        <f t="shared" si="300"/>
        <v/>
      </c>
      <c r="R396" s="12" t="str">
        <f t="shared" si="300"/>
        <v/>
      </c>
      <c r="S396" s="12" t="str">
        <f t="shared" si="300"/>
        <v/>
      </c>
      <c r="T396" s="12" t="str">
        <f t="shared" si="300"/>
        <v/>
      </c>
      <c r="U396" s="12" t="str">
        <f t="shared" si="300"/>
        <v/>
      </c>
      <c r="V396" s="12" t="str">
        <f t="shared" si="300"/>
        <v/>
      </c>
      <c r="W396" s="12" t="str">
        <f t="shared" si="300"/>
        <v/>
      </c>
      <c r="X396" s="12" t="str">
        <f t="shared" si="300"/>
        <v/>
      </c>
      <c r="Y396" s="12" t="str">
        <f t="shared" si="300"/>
        <v/>
      </c>
      <c r="Z396" s="12" t="str">
        <f t="shared" si="300"/>
        <v/>
      </c>
      <c r="AA396" s="12" t="str">
        <f t="shared" si="300"/>
        <v/>
      </c>
      <c r="AB396" s="12" t="str">
        <f t="shared" si="300"/>
        <v/>
      </c>
      <c r="AC396" s="12" t="str">
        <f t="shared" si="300"/>
        <v/>
      </c>
      <c r="AD396" s="12" t="str">
        <f t="shared" si="300"/>
        <v/>
      </c>
      <c r="AE396" s="12" t="str">
        <f t="shared" si="300"/>
        <v/>
      </c>
      <c r="AF396" s="12" t="str">
        <f t="shared" si="300"/>
        <v/>
      </c>
      <c r="AG396" s="12" t="str">
        <f t="shared" si="300"/>
        <v/>
      </c>
      <c r="AH396" s="12" t="str">
        <f t="shared" si="300"/>
        <v/>
      </c>
      <c r="AI396" s="12" t="str">
        <f t="shared" si="300"/>
        <v/>
      </c>
      <c r="AJ396" s="12" t="str">
        <f t="shared" si="300"/>
        <v/>
      </c>
      <c r="AK396" s="12" t="str">
        <f t="shared" si="300"/>
        <v/>
      </c>
      <c r="AL396" s="12" t="str">
        <f t="shared" si="300"/>
        <v/>
      </c>
      <c r="AM396" s="12" t="str">
        <f t="shared" si="300"/>
        <v/>
      </c>
      <c r="AN396" s="12" t="str">
        <f t="shared" si="300"/>
        <v/>
      </c>
      <c r="AO396" s="12" t="str">
        <f t="shared" si="300"/>
        <v/>
      </c>
      <c r="AP396" s="12" t="str">
        <f t="shared" si="300"/>
        <v/>
      </c>
    </row>
    <row r="397" spans="1:45" hidden="1" x14ac:dyDescent="0.4">
      <c r="A397" s="13"/>
      <c r="B397" s="10" t="s">
        <v>6</v>
      </c>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R397" t="s">
        <v>38</v>
      </c>
    </row>
    <row r="398" spans="1:45" hidden="1" x14ac:dyDescent="0.4">
      <c r="A398" s="13"/>
      <c r="B398" s="10"/>
      <c r="C398" s="10" t="s">
        <v>1</v>
      </c>
      <c r="D398" s="11">
        <f>D392</f>
        <v>0</v>
      </c>
      <c r="E398" s="11">
        <f>D398+E392</f>
        <v>0</v>
      </c>
      <c r="F398" s="11">
        <f t="shared" ref="F398:F401" si="301">E398+F392</f>
        <v>0</v>
      </c>
      <c r="G398" s="11">
        <f t="shared" ref="G398:G401" si="302">F398+G392</f>
        <v>0</v>
      </c>
      <c r="H398" s="11">
        <f t="shared" ref="H398:H401" si="303">G398+H392</f>
        <v>0</v>
      </c>
      <c r="I398" s="11">
        <f t="shared" ref="I398:I401" si="304">H398+I392</f>
        <v>0</v>
      </c>
      <c r="J398" s="11">
        <f t="shared" ref="J398:J401" si="305">I398+J392</f>
        <v>0</v>
      </c>
      <c r="K398" s="11">
        <f t="shared" ref="K398:K401" si="306">J398+K392</f>
        <v>0</v>
      </c>
      <c r="L398" s="11">
        <f t="shared" ref="L398:L401" si="307">K398+L392</f>
        <v>0</v>
      </c>
      <c r="M398" s="11">
        <f t="shared" ref="M398:M401" si="308">L398+M392</f>
        <v>0</v>
      </c>
      <c r="N398" s="11">
        <f t="shared" ref="N398:N401" si="309">M398+N392</f>
        <v>0</v>
      </c>
      <c r="O398" s="11">
        <f t="shared" ref="O398:O401" si="310">N398+O392</f>
        <v>0</v>
      </c>
      <c r="P398" s="11">
        <f t="shared" ref="P398:P401" si="311">O398+P392</f>
        <v>0</v>
      </c>
      <c r="Q398" s="11">
        <f t="shared" ref="Q398:Q401" si="312">P398+Q392</f>
        <v>0</v>
      </c>
      <c r="R398" s="11">
        <f t="shared" ref="R398:R401" si="313">Q398+R392</f>
        <v>0</v>
      </c>
      <c r="S398" s="11">
        <f t="shared" ref="S398:S401" si="314">R398+S392</f>
        <v>0</v>
      </c>
      <c r="T398" s="11">
        <f t="shared" ref="T398:T401" si="315">S398+T392</f>
        <v>0</v>
      </c>
      <c r="U398" s="11">
        <f t="shared" ref="U398:U401" si="316">T398+U392</f>
        <v>0</v>
      </c>
      <c r="V398" s="11">
        <f t="shared" ref="V398:V401" si="317">U398+V392</f>
        <v>0</v>
      </c>
      <c r="W398" s="11">
        <f t="shared" ref="W398:W401" si="318">V398+W392</f>
        <v>0</v>
      </c>
      <c r="X398" s="11">
        <f t="shared" ref="X398:X401" si="319">W398+X392</f>
        <v>0</v>
      </c>
      <c r="Y398" s="11">
        <f t="shared" ref="Y398:Y401" si="320">X398+Y392</f>
        <v>0</v>
      </c>
      <c r="Z398" s="11">
        <f t="shared" ref="Z398:Z401" si="321">Y398+Z392</f>
        <v>0</v>
      </c>
      <c r="AA398" s="11">
        <f t="shared" ref="AA398:AA401" si="322">Z398+AA392</f>
        <v>0</v>
      </c>
      <c r="AB398" s="11">
        <f t="shared" ref="AB398:AB401" si="323">AA398+AB392</f>
        <v>0</v>
      </c>
      <c r="AC398" s="11">
        <f t="shared" ref="AC398:AC401" si="324">AB398+AC392</f>
        <v>0</v>
      </c>
      <c r="AD398" s="11">
        <f t="shared" ref="AD398:AD401" si="325">AC398+AD392</f>
        <v>0</v>
      </c>
      <c r="AE398" s="11">
        <f t="shared" ref="AE398:AE401" si="326">AD398+AE392</f>
        <v>0</v>
      </c>
      <c r="AF398" s="11">
        <f t="shared" ref="AF398:AF401" si="327">AE398+AF392</f>
        <v>0</v>
      </c>
      <c r="AG398" s="11">
        <f t="shared" ref="AG398:AG401" si="328">AF398+AG392</f>
        <v>0</v>
      </c>
      <c r="AH398" s="11">
        <f t="shared" ref="AH398:AH401" si="329">AG398+AH392</f>
        <v>0</v>
      </c>
      <c r="AI398" s="11">
        <f t="shared" ref="AI398:AI401" si="330">AH398+AI392</f>
        <v>0</v>
      </c>
      <c r="AJ398" s="11">
        <f t="shared" ref="AJ398:AJ401" si="331">AI398+AJ392</f>
        <v>0</v>
      </c>
      <c r="AK398" s="11">
        <f t="shared" ref="AK398:AK401" si="332">AJ398+AK392</f>
        <v>0</v>
      </c>
      <c r="AL398" s="11">
        <f t="shared" ref="AL398:AL401" si="333">AK398+AL392</f>
        <v>0</v>
      </c>
      <c r="AM398" s="11">
        <f t="shared" ref="AM398:AM401" si="334">AL398+AM392</f>
        <v>0</v>
      </c>
      <c r="AN398" s="11">
        <f t="shared" ref="AN398:AN401" si="335">AM398+AN392</f>
        <v>0</v>
      </c>
      <c r="AO398" s="11">
        <f t="shared" ref="AO398:AO401" si="336">AN398+AO392</f>
        <v>0</v>
      </c>
      <c r="AP398" s="11">
        <f t="shared" ref="AP398:AP401" si="337">AO398+AP392</f>
        <v>0</v>
      </c>
      <c r="AR398" s="16">
        <f>AP398-AP382</f>
        <v>0</v>
      </c>
    </row>
    <row r="399" spans="1:45" hidden="1" x14ac:dyDescent="0.4">
      <c r="A399" s="13"/>
      <c r="B399" s="10"/>
      <c r="C399" s="10" t="s">
        <v>2</v>
      </c>
      <c r="D399" s="11">
        <f>D393</f>
        <v>0</v>
      </c>
      <c r="E399" s="11">
        <f>D399+E393</f>
        <v>0</v>
      </c>
      <c r="F399" s="11">
        <f t="shared" si="301"/>
        <v>0</v>
      </c>
      <c r="G399" s="11">
        <f t="shared" si="302"/>
        <v>0</v>
      </c>
      <c r="H399" s="11">
        <f t="shared" si="303"/>
        <v>0</v>
      </c>
      <c r="I399" s="11">
        <f t="shared" si="304"/>
        <v>0</v>
      </c>
      <c r="J399" s="11">
        <f t="shared" si="305"/>
        <v>0</v>
      </c>
      <c r="K399" s="11">
        <f t="shared" si="306"/>
        <v>0</v>
      </c>
      <c r="L399" s="11">
        <f t="shared" si="307"/>
        <v>0</v>
      </c>
      <c r="M399" s="11">
        <f t="shared" si="308"/>
        <v>0</v>
      </c>
      <c r="N399" s="11">
        <f t="shared" si="309"/>
        <v>0</v>
      </c>
      <c r="O399" s="11">
        <f t="shared" si="310"/>
        <v>0</v>
      </c>
      <c r="P399" s="11">
        <f t="shared" si="311"/>
        <v>0</v>
      </c>
      <c r="Q399" s="11">
        <f t="shared" si="312"/>
        <v>0</v>
      </c>
      <c r="R399" s="11">
        <f t="shared" si="313"/>
        <v>0</v>
      </c>
      <c r="S399" s="11">
        <f t="shared" si="314"/>
        <v>0</v>
      </c>
      <c r="T399" s="11">
        <f t="shared" si="315"/>
        <v>0</v>
      </c>
      <c r="U399" s="11">
        <f t="shared" si="316"/>
        <v>0</v>
      </c>
      <c r="V399" s="11">
        <f t="shared" si="317"/>
        <v>0</v>
      </c>
      <c r="W399" s="11">
        <f t="shared" si="318"/>
        <v>0</v>
      </c>
      <c r="X399" s="11">
        <f t="shared" si="319"/>
        <v>0</v>
      </c>
      <c r="Y399" s="11">
        <f t="shared" si="320"/>
        <v>0</v>
      </c>
      <c r="Z399" s="11">
        <f t="shared" si="321"/>
        <v>0</v>
      </c>
      <c r="AA399" s="11">
        <f t="shared" si="322"/>
        <v>0</v>
      </c>
      <c r="AB399" s="11">
        <f t="shared" si="323"/>
        <v>0</v>
      </c>
      <c r="AC399" s="11">
        <f t="shared" si="324"/>
        <v>0</v>
      </c>
      <c r="AD399" s="11">
        <f t="shared" si="325"/>
        <v>0</v>
      </c>
      <c r="AE399" s="11">
        <f t="shared" si="326"/>
        <v>0</v>
      </c>
      <c r="AF399" s="11">
        <f t="shared" si="327"/>
        <v>0</v>
      </c>
      <c r="AG399" s="11">
        <f t="shared" si="328"/>
        <v>0</v>
      </c>
      <c r="AH399" s="11">
        <f t="shared" si="329"/>
        <v>0</v>
      </c>
      <c r="AI399" s="11">
        <f t="shared" si="330"/>
        <v>0</v>
      </c>
      <c r="AJ399" s="11">
        <f t="shared" si="331"/>
        <v>0</v>
      </c>
      <c r="AK399" s="11">
        <f t="shared" si="332"/>
        <v>0</v>
      </c>
      <c r="AL399" s="11">
        <f t="shared" si="333"/>
        <v>0</v>
      </c>
      <c r="AM399" s="11">
        <f t="shared" si="334"/>
        <v>0</v>
      </c>
      <c r="AN399" s="11">
        <f t="shared" si="335"/>
        <v>0</v>
      </c>
      <c r="AO399" s="11">
        <f t="shared" si="336"/>
        <v>0</v>
      </c>
      <c r="AP399" s="11">
        <f t="shared" si="337"/>
        <v>0</v>
      </c>
      <c r="AR399" s="16">
        <f t="shared" ref="AR399:AR400" si="338">AP399-AP383</f>
        <v>0</v>
      </c>
    </row>
    <row r="400" spans="1:45" hidden="1" x14ac:dyDescent="0.4">
      <c r="A400" s="13"/>
      <c r="B400" s="10"/>
      <c r="C400" s="10" t="s">
        <v>72</v>
      </c>
      <c r="D400" s="11">
        <f>D394</f>
        <v>0</v>
      </c>
      <c r="E400" s="11">
        <f>D400+E394</f>
        <v>0</v>
      </c>
      <c r="F400" s="11">
        <f t="shared" si="301"/>
        <v>0</v>
      </c>
      <c r="G400" s="11">
        <f t="shared" si="302"/>
        <v>0</v>
      </c>
      <c r="H400" s="11">
        <f t="shared" si="303"/>
        <v>0</v>
      </c>
      <c r="I400" s="11">
        <f t="shared" si="304"/>
        <v>0</v>
      </c>
      <c r="J400" s="11">
        <f t="shared" si="305"/>
        <v>0</v>
      </c>
      <c r="K400" s="11">
        <f t="shared" si="306"/>
        <v>0</v>
      </c>
      <c r="L400" s="11">
        <f t="shared" si="307"/>
        <v>0</v>
      </c>
      <c r="M400" s="11">
        <f t="shared" si="308"/>
        <v>0</v>
      </c>
      <c r="N400" s="11">
        <f t="shared" si="309"/>
        <v>0</v>
      </c>
      <c r="O400" s="11">
        <f t="shared" si="310"/>
        <v>0</v>
      </c>
      <c r="P400" s="11">
        <f t="shared" si="311"/>
        <v>0</v>
      </c>
      <c r="Q400" s="11">
        <f t="shared" si="312"/>
        <v>0</v>
      </c>
      <c r="R400" s="11">
        <f t="shared" si="313"/>
        <v>0</v>
      </c>
      <c r="S400" s="11">
        <f t="shared" si="314"/>
        <v>0</v>
      </c>
      <c r="T400" s="11">
        <f t="shared" si="315"/>
        <v>0</v>
      </c>
      <c r="U400" s="11">
        <f t="shared" si="316"/>
        <v>0</v>
      </c>
      <c r="V400" s="11">
        <f t="shared" si="317"/>
        <v>0</v>
      </c>
      <c r="W400" s="11">
        <f t="shared" si="318"/>
        <v>0</v>
      </c>
      <c r="X400" s="11">
        <f t="shared" si="319"/>
        <v>0</v>
      </c>
      <c r="Y400" s="11">
        <f t="shared" si="320"/>
        <v>0</v>
      </c>
      <c r="Z400" s="11">
        <f t="shared" si="321"/>
        <v>0</v>
      </c>
      <c r="AA400" s="11">
        <f t="shared" si="322"/>
        <v>0</v>
      </c>
      <c r="AB400" s="11">
        <f t="shared" si="323"/>
        <v>0</v>
      </c>
      <c r="AC400" s="11">
        <f t="shared" si="324"/>
        <v>0</v>
      </c>
      <c r="AD400" s="11">
        <f t="shared" si="325"/>
        <v>0</v>
      </c>
      <c r="AE400" s="11">
        <f t="shared" si="326"/>
        <v>0</v>
      </c>
      <c r="AF400" s="11">
        <f t="shared" si="327"/>
        <v>0</v>
      </c>
      <c r="AG400" s="11">
        <f t="shared" si="328"/>
        <v>0</v>
      </c>
      <c r="AH400" s="11">
        <f t="shared" si="329"/>
        <v>0</v>
      </c>
      <c r="AI400" s="11">
        <f t="shared" si="330"/>
        <v>0</v>
      </c>
      <c r="AJ400" s="11">
        <f t="shared" si="331"/>
        <v>0</v>
      </c>
      <c r="AK400" s="11">
        <f t="shared" si="332"/>
        <v>0</v>
      </c>
      <c r="AL400" s="11">
        <f t="shared" si="333"/>
        <v>0</v>
      </c>
      <c r="AM400" s="11">
        <f t="shared" si="334"/>
        <v>0</v>
      </c>
      <c r="AN400" s="11">
        <f t="shared" si="335"/>
        <v>0</v>
      </c>
      <c r="AO400" s="11">
        <f t="shared" si="336"/>
        <v>0</v>
      </c>
      <c r="AP400" s="11">
        <f t="shared" si="337"/>
        <v>0</v>
      </c>
      <c r="AR400" s="16">
        <f t="shared" si="338"/>
        <v>0</v>
      </c>
    </row>
    <row r="401" spans="1:45" hidden="1" x14ac:dyDescent="0.4">
      <c r="A401" s="13"/>
      <c r="B401" s="10"/>
      <c r="C401" s="10" t="s">
        <v>84</v>
      </c>
      <c r="D401" s="11">
        <f>D395</f>
        <v>0</v>
      </c>
      <c r="E401" s="11">
        <f>D401+E395</f>
        <v>0</v>
      </c>
      <c r="F401" s="11">
        <f t="shared" si="301"/>
        <v>0</v>
      </c>
      <c r="G401" s="11">
        <f t="shared" si="302"/>
        <v>0</v>
      </c>
      <c r="H401" s="11">
        <f t="shared" si="303"/>
        <v>0</v>
      </c>
      <c r="I401" s="11">
        <f t="shared" si="304"/>
        <v>0</v>
      </c>
      <c r="J401" s="11">
        <f t="shared" si="305"/>
        <v>0</v>
      </c>
      <c r="K401" s="11">
        <f t="shared" si="306"/>
        <v>0</v>
      </c>
      <c r="L401" s="11">
        <f t="shared" si="307"/>
        <v>0</v>
      </c>
      <c r="M401" s="11">
        <f t="shared" si="308"/>
        <v>0</v>
      </c>
      <c r="N401" s="11">
        <f t="shared" si="309"/>
        <v>0</v>
      </c>
      <c r="O401" s="11">
        <f t="shared" si="310"/>
        <v>0</v>
      </c>
      <c r="P401" s="11">
        <f t="shared" si="311"/>
        <v>0</v>
      </c>
      <c r="Q401" s="11">
        <f t="shared" si="312"/>
        <v>0</v>
      </c>
      <c r="R401" s="11">
        <f t="shared" si="313"/>
        <v>0</v>
      </c>
      <c r="S401" s="11">
        <f t="shared" si="314"/>
        <v>0</v>
      </c>
      <c r="T401" s="11">
        <f t="shared" si="315"/>
        <v>0</v>
      </c>
      <c r="U401" s="11">
        <f t="shared" si="316"/>
        <v>0</v>
      </c>
      <c r="V401" s="11">
        <f t="shared" si="317"/>
        <v>0</v>
      </c>
      <c r="W401" s="11">
        <f t="shared" si="318"/>
        <v>0</v>
      </c>
      <c r="X401" s="11">
        <f t="shared" si="319"/>
        <v>0</v>
      </c>
      <c r="Y401" s="11">
        <f t="shared" si="320"/>
        <v>0</v>
      </c>
      <c r="Z401" s="11">
        <f t="shared" si="321"/>
        <v>0</v>
      </c>
      <c r="AA401" s="11">
        <f t="shared" si="322"/>
        <v>0</v>
      </c>
      <c r="AB401" s="11">
        <f t="shared" si="323"/>
        <v>0</v>
      </c>
      <c r="AC401" s="11">
        <f t="shared" si="324"/>
        <v>0</v>
      </c>
      <c r="AD401" s="11">
        <f t="shared" si="325"/>
        <v>0</v>
      </c>
      <c r="AE401" s="11">
        <f t="shared" si="326"/>
        <v>0</v>
      </c>
      <c r="AF401" s="11">
        <f t="shared" si="327"/>
        <v>0</v>
      </c>
      <c r="AG401" s="11">
        <f t="shared" si="328"/>
        <v>0</v>
      </c>
      <c r="AH401" s="11">
        <f t="shared" si="329"/>
        <v>0</v>
      </c>
      <c r="AI401" s="11">
        <f t="shared" si="330"/>
        <v>0</v>
      </c>
      <c r="AJ401" s="11">
        <f t="shared" si="331"/>
        <v>0</v>
      </c>
      <c r="AK401" s="11">
        <f t="shared" si="332"/>
        <v>0</v>
      </c>
      <c r="AL401" s="11">
        <f t="shared" si="333"/>
        <v>0</v>
      </c>
      <c r="AM401" s="11">
        <f t="shared" si="334"/>
        <v>0</v>
      </c>
      <c r="AN401" s="11">
        <f t="shared" si="335"/>
        <v>0</v>
      </c>
      <c r="AO401" s="11">
        <f t="shared" si="336"/>
        <v>0</v>
      </c>
      <c r="AP401" s="11">
        <f t="shared" si="337"/>
        <v>0</v>
      </c>
      <c r="AR401" s="16">
        <f>SUM(AR398:AR400)</f>
        <v>0</v>
      </c>
    </row>
    <row r="402" spans="1:45" hidden="1" x14ac:dyDescent="0.4">
      <c r="A402" s="13"/>
      <c r="B402" s="10"/>
      <c r="C402" s="10" t="s">
        <v>74</v>
      </c>
      <c r="D402" s="12"/>
      <c r="E402" s="12" t="str">
        <f>IF(E400+E399+E398&lt;E401,E400+E399+E398-E401,"")</f>
        <v/>
      </c>
      <c r="F402" s="12" t="str">
        <f t="shared" ref="F402:AP402" si="339">IF(F400+F399+F398&lt;F401,F400+F399+F398-F401,"")</f>
        <v/>
      </c>
      <c r="G402" s="12" t="str">
        <f t="shared" si="339"/>
        <v/>
      </c>
      <c r="H402" s="12" t="str">
        <f t="shared" si="339"/>
        <v/>
      </c>
      <c r="I402" s="12" t="str">
        <f t="shared" si="339"/>
        <v/>
      </c>
      <c r="J402" s="12" t="str">
        <f t="shared" si="339"/>
        <v/>
      </c>
      <c r="K402" s="12" t="str">
        <f t="shared" si="339"/>
        <v/>
      </c>
      <c r="L402" s="12" t="str">
        <f t="shared" si="339"/>
        <v/>
      </c>
      <c r="M402" s="12" t="str">
        <f t="shared" si="339"/>
        <v/>
      </c>
      <c r="N402" s="12" t="str">
        <f t="shared" si="339"/>
        <v/>
      </c>
      <c r="O402" s="12" t="str">
        <f t="shared" si="339"/>
        <v/>
      </c>
      <c r="P402" s="12" t="str">
        <f t="shared" si="339"/>
        <v/>
      </c>
      <c r="Q402" s="12" t="str">
        <f t="shared" si="339"/>
        <v/>
      </c>
      <c r="R402" s="12" t="str">
        <f t="shared" si="339"/>
        <v/>
      </c>
      <c r="S402" s="12" t="str">
        <f t="shared" si="339"/>
        <v/>
      </c>
      <c r="T402" s="12" t="str">
        <f t="shared" si="339"/>
        <v/>
      </c>
      <c r="U402" s="12" t="str">
        <f t="shared" si="339"/>
        <v/>
      </c>
      <c r="V402" s="12" t="str">
        <f t="shared" si="339"/>
        <v/>
      </c>
      <c r="W402" s="12" t="str">
        <f t="shared" si="339"/>
        <v/>
      </c>
      <c r="X402" s="12" t="str">
        <f t="shared" si="339"/>
        <v/>
      </c>
      <c r="Y402" s="12" t="str">
        <f t="shared" si="339"/>
        <v/>
      </c>
      <c r="Z402" s="12" t="str">
        <f t="shared" si="339"/>
        <v/>
      </c>
      <c r="AA402" s="12" t="str">
        <f t="shared" si="339"/>
        <v/>
      </c>
      <c r="AB402" s="12" t="str">
        <f t="shared" si="339"/>
        <v/>
      </c>
      <c r="AC402" s="12" t="str">
        <f t="shared" si="339"/>
        <v/>
      </c>
      <c r="AD402" s="12" t="str">
        <f t="shared" si="339"/>
        <v/>
      </c>
      <c r="AE402" s="12" t="str">
        <f t="shared" si="339"/>
        <v/>
      </c>
      <c r="AF402" s="12" t="str">
        <f t="shared" si="339"/>
        <v/>
      </c>
      <c r="AG402" s="12" t="str">
        <f t="shared" si="339"/>
        <v/>
      </c>
      <c r="AH402" s="12" t="str">
        <f t="shared" si="339"/>
        <v/>
      </c>
      <c r="AI402" s="12" t="str">
        <f t="shared" si="339"/>
        <v/>
      </c>
      <c r="AJ402" s="12" t="str">
        <f t="shared" si="339"/>
        <v/>
      </c>
      <c r="AK402" s="12" t="str">
        <f t="shared" si="339"/>
        <v/>
      </c>
      <c r="AL402" s="12" t="str">
        <f t="shared" si="339"/>
        <v/>
      </c>
      <c r="AM402" s="12" t="str">
        <f t="shared" si="339"/>
        <v/>
      </c>
      <c r="AN402" s="12" t="str">
        <f t="shared" si="339"/>
        <v/>
      </c>
      <c r="AO402" s="12" t="str">
        <f t="shared" si="339"/>
        <v/>
      </c>
      <c r="AP402" s="12" t="str">
        <f t="shared" si="339"/>
        <v/>
      </c>
      <c r="AR402" s="6"/>
    </row>
    <row r="403" spans="1:45" hidden="1" x14ac:dyDescent="0.4">
      <c r="A403" s="9"/>
      <c r="AR403" t="s">
        <v>39</v>
      </c>
    </row>
    <row r="404" spans="1:45" hidden="1" x14ac:dyDescent="0.4">
      <c r="A404" s="9"/>
      <c r="D404" s="6"/>
      <c r="E404" s="6">
        <f>E392+E393</f>
        <v>0</v>
      </c>
      <c r="F404" s="6">
        <f t="shared" ref="F404:AP404" si="340">F392+F393</f>
        <v>0</v>
      </c>
      <c r="G404" s="6">
        <f t="shared" si="340"/>
        <v>0</v>
      </c>
      <c r="H404" s="6">
        <f t="shared" si="340"/>
        <v>0</v>
      </c>
      <c r="I404" s="6">
        <f t="shared" si="340"/>
        <v>0</v>
      </c>
      <c r="J404" s="6">
        <f t="shared" si="340"/>
        <v>0</v>
      </c>
      <c r="K404" s="6">
        <f t="shared" si="340"/>
        <v>0</v>
      </c>
      <c r="L404" s="6">
        <f t="shared" si="340"/>
        <v>0</v>
      </c>
      <c r="M404" s="6">
        <f t="shared" si="340"/>
        <v>0</v>
      </c>
      <c r="N404" s="6">
        <f t="shared" si="340"/>
        <v>0</v>
      </c>
      <c r="O404" s="6">
        <f t="shared" si="340"/>
        <v>0</v>
      </c>
      <c r="P404" s="6">
        <f t="shared" si="340"/>
        <v>0</v>
      </c>
      <c r="Q404" s="6">
        <f t="shared" si="340"/>
        <v>0</v>
      </c>
      <c r="R404" s="6">
        <f t="shared" si="340"/>
        <v>0</v>
      </c>
      <c r="S404" s="6">
        <f t="shared" si="340"/>
        <v>0</v>
      </c>
      <c r="T404" s="6">
        <f t="shared" si="340"/>
        <v>0</v>
      </c>
      <c r="U404" s="6">
        <f t="shared" si="340"/>
        <v>0</v>
      </c>
      <c r="V404" s="6">
        <f t="shared" si="340"/>
        <v>0</v>
      </c>
      <c r="W404" s="6">
        <f t="shared" si="340"/>
        <v>0</v>
      </c>
      <c r="X404" s="6">
        <f t="shared" si="340"/>
        <v>0</v>
      </c>
      <c r="Y404" s="6">
        <f t="shared" si="340"/>
        <v>0</v>
      </c>
      <c r="Z404" s="6">
        <f t="shared" si="340"/>
        <v>0</v>
      </c>
      <c r="AA404" s="6">
        <f t="shared" si="340"/>
        <v>0</v>
      </c>
      <c r="AB404" s="6">
        <f t="shared" si="340"/>
        <v>0</v>
      </c>
      <c r="AC404" s="6">
        <f t="shared" si="340"/>
        <v>0</v>
      </c>
      <c r="AD404" s="6">
        <f t="shared" si="340"/>
        <v>0</v>
      </c>
      <c r="AE404" s="6">
        <f t="shared" si="340"/>
        <v>0</v>
      </c>
      <c r="AF404" s="6">
        <f t="shared" si="340"/>
        <v>0</v>
      </c>
      <c r="AG404" s="6">
        <f t="shared" si="340"/>
        <v>0</v>
      </c>
      <c r="AH404" s="6">
        <f t="shared" si="340"/>
        <v>0</v>
      </c>
      <c r="AI404" s="6">
        <f t="shared" si="340"/>
        <v>0</v>
      </c>
      <c r="AJ404" s="6">
        <f t="shared" si="340"/>
        <v>0</v>
      </c>
      <c r="AK404" s="6">
        <f t="shared" si="340"/>
        <v>0</v>
      </c>
      <c r="AL404" s="6">
        <f t="shared" si="340"/>
        <v>0</v>
      </c>
      <c r="AM404" s="6">
        <f t="shared" si="340"/>
        <v>0</v>
      </c>
      <c r="AN404" s="6">
        <f t="shared" si="340"/>
        <v>0</v>
      </c>
      <c r="AO404" s="6">
        <f t="shared" si="340"/>
        <v>0</v>
      </c>
      <c r="AP404" s="6">
        <f t="shared" si="340"/>
        <v>0</v>
      </c>
      <c r="AR404" s="6">
        <f>AVERAGE(D404:AP404)</f>
        <v>0</v>
      </c>
      <c r="AS404" s="6"/>
    </row>
    <row r="405" spans="1:45" hidden="1" x14ac:dyDescent="0.4">
      <c r="A405" s="9"/>
    </row>
    <row r="406" spans="1:45" hidden="1" x14ac:dyDescent="0.4">
      <c r="A406" t="s">
        <v>37</v>
      </c>
      <c r="D406">
        <v>1</v>
      </c>
      <c r="E406">
        <v>2</v>
      </c>
      <c r="F406">
        <v>3</v>
      </c>
      <c r="G406">
        <v>4</v>
      </c>
      <c r="H406">
        <v>5</v>
      </c>
      <c r="I406">
        <v>6</v>
      </c>
      <c r="J406">
        <v>7</v>
      </c>
      <c r="K406">
        <v>8</v>
      </c>
      <c r="L406">
        <v>9</v>
      </c>
      <c r="M406">
        <v>10</v>
      </c>
      <c r="N406">
        <v>11</v>
      </c>
      <c r="O406">
        <v>12</v>
      </c>
      <c r="P406">
        <v>13</v>
      </c>
      <c r="Q406">
        <v>14</v>
      </c>
      <c r="R406">
        <v>15</v>
      </c>
      <c r="S406">
        <v>16</v>
      </c>
      <c r="T406">
        <v>17</v>
      </c>
      <c r="U406">
        <v>18</v>
      </c>
      <c r="V406">
        <v>19</v>
      </c>
      <c r="W406">
        <v>20</v>
      </c>
    </row>
    <row r="407" spans="1:45" hidden="1" x14ac:dyDescent="0.4">
      <c r="B407" t="s">
        <v>7</v>
      </c>
      <c r="C407" t="s">
        <v>1</v>
      </c>
      <c r="D407" s="6">
        <f>IF($E$7&gt;=D406,-PPMT(Hypotheses!$D$22,D406,Hypotheses!$E$7,Hypotheses!$D$87),0)</f>
        <v>0</v>
      </c>
      <c r="E407" s="6">
        <f>IF($E$7&gt;=E406,-PPMT(Hypotheses!$D$22,E406,Hypotheses!$E$7,Hypotheses!$D$87),0)</f>
        <v>0</v>
      </c>
      <c r="F407" s="6">
        <f>IF($E$7&gt;=F406,-PPMT(Hypotheses!$D$22,F406,Hypotheses!$E$7,Hypotheses!$D$87),0)</f>
        <v>0</v>
      </c>
      <c r="G407" s="6">
        <f>IF($E$7&gt;=G406,-PPMT(Hypotheses!$D$22,G406,Hypotheses!$E$7,Hypotheses!$D$87),0)</f>
        <v>0</v>
      </c>
      <c r="H407" s="6">
        <f>IF($E$7&gt;=H406,-PPMT(Hypotheses!$D$22,H406,Hypotheses!$E$7,Hypotheses!$D$87),0)</f>
        <v>0</v>
      </c>
      <c r="I407" s="6">
        <f>IF($E$7&gt;=I406,-PPMT(Hypotheses!$D$22,I406,Hypotheses!$E$7,Hypotheses!$D$87),0)</f>
        <v>0</v>
      </c>
      <c r="J407" s="6">
        <f>IF($E$7&gt;=J406,-PPMT(Hypotheses!$D$22,J406,Hypotheses!$E$7,Hypotheses!$D$87),0)</f>
        <v>0</v>
      </c>
      <c r="K407" s="6">
        <f>IF($E$7&gt;=K406,-PPMT(Hypotheses!$D$22,K406,Hypotheses!$E$7,Hypotheses!$D$87),0)</f>
        <v>0</v>
      </c>
      <c r="L407" s="6">
        <f>IF($E$7&gt;=L406,-PPMT(Hypotheses!$D$22,L406,Hypotheses!$E$7,Hypotheses!$D$87),0)</f>
        <v>0</v>
      </c>
      <c r="M407" s="6">
        <f>IF($E$7&gt;=M406,-PPMT(Hypotheses!$D$22,M406,Hypotheses!$E$7,Hypotheses!$D$87),0)</f>
        <v>0</v>
      </c>
      <c r="N407" s="6">
        <f>IF($E$7&gt;=N406,-PPMT(Hypotheses!$D$22,N406,Hypotheses!$E$7,Hypotheses!$D$87),0)</f>
        <v>0</v>
      </c>
      <c r="O407" s="6">
        <f>IF($E$7&gt;=O406,-PPMT(Hypotheses!$D$22,O406,Hypotheses!$E$7,Hypotheses!$D$87),0)</f>
        <v>0</v>
      </c>
      <c r="P407" s="6">
        <f>IF($E$7&gt;=P406,-PPMT(Hypotheses!$D$22,P406,Hypotheses!$E$7,Hypotheses!$D$87),0)</f>
        <v>0</v>
      </c>
      <c r="Q407" s="6">
        <f>IF($E$7&gt;=Q406,-PPMT(Hypotheses!$D$22,Q406,Hypotheses!$E$7,Hypotheses!$D$87),0)</f>
        <v>0</v>
      </c>
      <c r="R407" s="6">
        <f>IF($E$7&gt;=R406,-PPMT(Hypotheses!$D$22,R406,Hypotheses!$E$7,Hypotheses!$D$87),0)</f>
        <v>0</v>
      </c>
      <c r="S407" s="6">
        <f>IF($E$7&gt;=S406,-PPMT(Hypotheses!$D$22,S406,Hypotheses!$E$7,Hypotheses!$D$87),0)</f>
        <v>0</v>
      </c>
      <c r="T407" s="6">
        <f>IF($E$7&gt;=T406,-PPMT(Hypotheses!$D$22,T406,Hypotheses!$E$7,Hypotheses!$D$87),0)</f>
        <v>0</v>
      </c>
      <c r="U407" s="6">
        <f>IF($E$7&gt;=U406,-PPMT(Hypotheses!$D$22,U406,Hypotheses!$E$7,Hypotheses!$D$87),0)</f>
        <v>0</v>
      </c>
      <c r="V407" s="6">
        <f>IF($E$7&gt;=V406,-PPMT(Hypotheses!$D$22,V406,Hypotheses!$E$7,Hypotheses!$D$87),0)</f>
        <v>0</v>
      </c>
      <c r="W407" s="6">
        <f>IF($E$7&gt;=W406,-PPMT(Hypotheses!$D$22,W406,Hypotheses!$E$7,Hypotheses!$D$87),0)</f>
        <v>0</v>
      </c>
    </row>
    <row r="408" spans="1:45" hidden="1" x14ac:dyDescent="0.4">
      <c r="B408" t="s">
        <v>7</v>
      </c>
      <c r="C408" t="s">
        <v>2</v>
      </c>
      <c r="D408" s="6">
        <f>IF($E$7&gt;=D406,-IPMT(Hypotheses!$D$22,D406,Hypotheses!$E$7,Hypotheses!$D$87),0)</f>
        <v>0</v>
      </c>
      <c r="E408" s="6">
        <f>IF($E$7&gt;=E406,-IPMT(Hypotheses!$D$22,E406,Hypotheses!$E$7,Hypotheses!$D$87),0)</f>
        <v>0</v>
      </c>
      <c r="F408" s="6">
        <f>IF($E$7&gt;=F406,-IPMT(Hypotheses!$D$22,F406,Hypotheses!$E$7,Hypotheses!$D$87),0)</f>
        <v>0</v>
      </c>
      <c r="G408" s="6">
        <f>IF($E$7&gt;=G406,-IPMT(Hypotheses!$D$22,G406,Hypotheses!$E$7,Hypotheses!$D$87),0)</f>
        <v>0</v>
      </c>
      <c r="H408" s="6">
        <f>IF($E$7&gt;=H406,-IPMT(Hypotheses!$D$22,H406,Hypotheses!$E$7,Hypotheses!$D$87),0)</f>
        <v>0</v>
      </c>
      <c r="I408" s="6">
        <f>IF($E$7&gt;=I406,-IPMT(Hypotheses!$D$22,I406,Hypotheses!$E$7,Hypotheses!$D$87),0)</f>
        <v>0</v>
      </c>
      <c r="J408" s="6">
        <f>IF($E$7&gt;=J406,-IPMT(Hypotheses!$D$22,J406,Hypotheses!$E$7,Hypotheses!$D$87),0)</f>
        <v>0</v>
      </c>
      <c r="K408" s="6">
        <f>IF($E$7&gt;=K406,-IPMT(Hypotheses!$D$22,K406,Hypotheses!$E$7,Hypotheses!$D$87),0)</f>
        <v>0</v>
      </c>
      <c r="L408" s="6">
        <f>IF($E$7&gt;=L406,-IPMT(Hypotheses!$D$22,L406,Hypotheses!$E$7,Hypotheses!$D$87),0)</f>
        <v>0</v>
      </c>
      <c r="M408" s="6">
        <f>IF($E$7&gt;=M406,-IPMT(Hypotheses!$D$22,M406,Hypotheses!$E$7,Hypotheses!$D$87),0)</f>
        <v>0</v>
      </c>
      <c r="N408" s="6">
        <f>IF($E$7&gt;=N406,-IPMT(Hypotheses!$D$22,N406,Hypotheses!$E$7,Hypotheses!$D$87),0)</f>
        <v>0</v>
      </c>
      <c r="O408" s="6">
        <f>IF($E$7&gt;=O406,-IPMT(Hypotheses!$D$22,O406,Hypotheses!$E$7,Hypotheses!$D$87),0)</f>
        <v>0</v>
      </c>
      <c r="P408" s="6">
        <f>IF($E$7&gt;=P406,-IPMT(Hypotheses!$D$22,P406,Hypotheses!$E$7,Hypotheses!$D$87),0)</f>
        <v>0</v>
      </c>
      <c r="Q408" s="6">
        <f>IF($E$7&gt;=Q406,-IPMT(Hypotheses!$D$22,Q406,Hypotheses!$E$7,Hypotheses!$D$87),0)</f>
        <v>0</v>
      </c>
      <c r="R408" s="6">
        <f>IF($E$7&gt;=R406,-IPMT(Hypotheses!$D$22,R406,Hypotheses!$E$7,Hypotheses!$D$87),0)</f>
        <v>0</v>
      </c>
      <c r="S408" s="6">
        <f>IF($E$7&gt;=S406,-IPMT(Hypotheses!$D$22,S406,Hypotheses!$E$7,Hypotheses!$D$87),0)</f>
        <v>0</v>
      </c>
      <c r="T408" s="6">
        <f>IF($E$7&gt;=T406,-IPMT(Hypotheses!$D$22,T406,Hypotheses!$E$7,Hypotheses!$D$87),0)</f>
        <v>0</v>
      </c>
      <c r="U408" s="6">
        <f>IF($E$7&gt;=U406,-IPMT(Hypotheses!$D$22,U406,Hypotheses!$E$7,Hypotheses!$D$87),0)</f>
        <v>0</v>
      </c>
      <c r="V408" s="6">
        <f>IF($E$7&gt;=V406,-IPMT(Hypotheses!$D$22,V406,Hypotheses!$E$7,Hypotheses!$D$87),0)</f>
        <v>0</v>
      </c>
      <c r="W408" s="6">
        <f>IF($E$7&gt;=W406,-IPMT(Hypotheses!$D$22,W406,Hypotheses!$E$7,Hypotheses!$D$87),0)</f>
        <v>0</v>
      </c>
    </row>
    <row r="409" spans="1:45" hidden="1" x14ac:dyDescent="0.4">
      <c r="B409" t="s">
        <v>7</v>
      </c>
      <c r="C409" t="s">
        <v>73</v>
      </c>
      <c r="D409" s="6">
        <f>Hypotheses!$H$2-D$91</f>
        <v>0</v>
      </c>
      <c r="E409" s="6">
        <f>$D409*Hypotheses!E$73</f>
        <v>0</v>
      </c>
      <c r="F409" s="6">
        <f>$D409*Hypotheses!F$73</f>
        <v>0</v>
      </c>
      <c r="G409" s="6">
        <f>$D409*Hypotheses!G$73</f>
        <v>0</v>
      </c>
      <c r="H409" s="6">
        <f>$D409*Hypotheses!H$73</f>
        <v>0</v>
      </c>
      <c r="I409" s="6">
        <f>$D409*Hypotheses!I$73</f>
        <v>0</v>
      </c>
      <c r="J409" s="6">
        <f>$D409*Hypotheses!J$73</f>
        <v>0</v>
      </c>
      <c r="K409" s="6">
        <f>$D409*Hypotheses!K$73</f>
        <v>0</v>
      </c>
      <c r="L409" s="6">
        <f>$D409*Hypotheses!L$73</f>
        <v>0</v>
      </c>
      <c r="M409" s="6">
        <f>$D409*Hypotheses!M$73</f>
        <v>0</v>
      </c>
      <c r="N409" s="6">
        <f>$D409*Hypotheses!N$73</f>
        <v>0</v>
      </c>
      <c r="O409" s="6">
        <f>$D409*Hypotheses!O$73</f>
        <v>0</v>
      </c>
      <c r="P409" s="6">
        <f>$D409*Hypotheses!P$73</f>
        <v>0</v>
      </c>
      <c r="Q409" s="6">
        <f>$D409*Hypotheses!Q$73</f>
        <v>0</v>
      </c>
      <c r="R409" s="6">
        <f>$D409*Hypotheses!R$73</f>
        <v>0</v>
      </c>
      <c r="S409" s="6">
        <f>$D409*Hypotheses!S$73</f>
        <v>0</v>
      </c>
      <c r="T409" s="6">
        <f>$D409*Hypotheses!T$73</f>
        <v>0</v>
      </c>
      <c r="U409" s="6">
        <f>$D409*Hypotheses!U$73</f>
        <v>0</v>
      </c>
      <c r="V409" s="6">
        <f>$D409*Hypotheses!V$73</f>
        <v>0</v>
      </c>
      <c r="W409" s="6">
        <f>$D409*Hypotheses!W$73</f>
        <v>0</v>
      </c>
    </row>
    <row r="410" spans="1:45" hidden="1" x14ac:dyDescent="0.4">
      <c r="B410" t="s">
        <v>7</v>
      </c>
      <c r="C410" t="s">
        <v>84</v>
      </c>
      <c r="D410" s="6">
        <f>Hypotheses!$H$2</f>
        <v>0</v>
      </c>
      <c r="E410" s="6">
        <f>$D410*Hypotheses!E$73</f>
        <v>0</v>
      </c>
      <c r="F410" s="6">
        <f>$D410*Hypotheses!F$73</f>
        <v>0</v>
      </c>
      <c r="G410" s="6">
        <f>$D410*Hypotheses!G$73</f>
        <v>0</v>
      </c>
      <c r="H410" s="6">
        <f>$D410*Hypotheses!H$73</f>
        <v>0</v>
      </c>
      <c r="I410" s="6">
        <f>$D410*Hypotheses!I$73</f>
        <v>0</v>
      </c>
      <c r="J410" s="6">
        <f>$D410*Hypotheses!J$73</f>
        <v>0</v>
      </c>
      <c r="K410" s="6">
        <f>$D410*Hypotheses!K$73</f>
        <v>0</v>
      </c>
      <c r="L410" s="6">
        <f>$D410*Hypotheses!L$73</f>
        <v>0</v>
      </c>
      <c r="M410" s="6">
        <f>$D410*Hypotheses!M$73</f>
        <v>0</v>
      </c>
      <c r="N410" s="6">
        <f>$D410*Hypotheses!N$73</f>
        <v>0</v>
      </c>
      <c r="O410" s="6">
        <f>$D410*Hypotheses!O$73</f>
        <v>0</v>
      </c>
      <c r="P410" s="6">
        <f>$D410*Hypotheses!P$73</f>
        <v>0</v>
      </c>
      <c r="Q410" s="6">
        <f>$D410*Hypotheses!Q$73</f>
        <v>0</v>
      </c>
      <c r="R410" s="6">
        <f>$D410*Hypotheses!R$73</f>
        <v>0</v>
      </c>
      <c r="S410" s="6">
        <f>$D410*Hypotheses!S$73</f>
        <v>0</v>
      </c>
      <c r="T410" s="6">
        <f>$D410*Hypotheses!T$73</f>
        <v>0</v>
      </c>
      <c r="U410" s="6">
        <f>$D410*Hypotheses!U$73</f>
        <v>0</v>
      </c>
      <c r="V410" s="6">
        <f>$D410*Hypotheses!V$73</f>
        <v>0</v>
      </c>
      <c r="W410" s="6">
        <f>$D410*Hypotheses!W$73</f>
        <v>0</v>
      </c>
    </row>
    <row r="411" spans="1:45" hidden="1" x14ac:dyDescent="0.4"/>
    <row r="412" spans="1:45" hidden="1" x14ac:dyDescent="0.4">
      <c r="E412">
        <v>1</v>
      </c>
      <c r="F412">
        <v>2</v>
      </c>
      <c r="G412">
        <v>3</v>
      </c>
      <c r="H412">
        <v>4</v>
      </c>
      <c r="I412">
        <v>5</v>
      </c>
      <c r="J412">
        <v>6</v>
      </c>
      <c r="K412">
        <v>7</v>
      </c>
      <c r="L412">
        <v>8</v>
      </c>
      <c r="M412">
        <v>9</v>
      </c>
      <c r="N412">
        <v>10</v>
      </c>
      <c r="O412">
        <v>11</v>
      </c>
      <c r="P412">
        <v>12</v>
      </c>
      <c r="Q412">
        <v>13</v>
      </c>
      <c r="R412">
        <v>14</v>
      </c>
      <c r="S412">
        <v>15</v>
      </c>
      <c r="T412">
        <v>16</v>
      </c>
      <c r="U412">
        <v>17</v>
      </c>
      <c r="V412">
        <v>18</v>
      </c>
      <c r="W412">
        <v>19</v>
      </c>
      <c r="X412">
        <v>20</v>
      </c>
    </row>
    <row r="413" spans="1:45" hidden="1" x14ac:dyDescent="0.4">
      <c r="B413" t="s">
        <v>13</v>
      </c>
      <c r="C413" t="s">
        <v>1</v>
      </c>
      <c r="E413" s="6">
        <f>IF($E$7&gt;=E412,-PPMT(Hypotheses!$E$22,E412,Hypotheses!$E$7,Hypotheses!$E$87),0)</f>
        <v>0</v>
      </c>
      <c r="F413" s="6">
        <f>IF($E$7&gt;=F412,-PPMT(Hypotheses!$E$22,F412,Hypotheses!$E$7,Hypotheses!$E$87),0)</f>
        <v>0</v>
      </c>
      <c r="G413" s="6">
        <f>IF($E$7&gt;=G412,-PPMT(Hypotheses!$E$22,G412,Hypotheses!$E$7,Hypotheses!$E$87),0)</f>
        <v>0</v>
      </c>
      <c r="H413" s="6">
        <f>IF($E$7&gt;=H412,-PPMT(Hypotheses!$E$22,H412,Hypotheses!$E$7,Hypotheses!$E$87),0)</f>
        <v>0</v>
      </c>
      <c r="I413" s="6">
        <f>IF($E$7&gt;=I412,-PPMT(Hypotheses!$E$22,I412,Hypotheses!$E$7,Hypotheses!$E$87),0)</f>
        <v>0</v>
      </c>
      <c r="J413" s="6">
        <f>IF($E$7&gt;=J412,-PPMT(Hypotheses!$E$22,J412,Hypotheses!$E$7,Hypotheses!$E$87),0)</f>
        <v>0</v>
      </c>
      <c r="K413" s="6">
        <f>IF($E$7&gt;=K412,-PPMT(Hypotheses!$E$22,K412,Hypotheses!$E$7,Hypotheses!$E$87),0)</f>
        <v>0</v>
      </c>
      <c r="L413" s="6">
        <f>IF($E$7&gt;=L412,-PPMT(Hypotheses!$E$22,L412,Hypotheses!$E$7,Hypotheses!$E$87),0)</f>
        <v>0</v>
      </c>
      <c r="M413" s="6">
        <f>IF($E$7&gt;=M412,-PPMT(Hypotheses!$E$22,M412,Hypotheses!$E$7,Hypotheses!$E$87),0)</f>
        <v>0</v>
      </c>
      <c r="N413" s="6">
        <f>IF($E$7&gt;=N412,-PPMT(Hypotheses!$E$22,N412,Hypotheses!$E$7,Hypotheses!$E$87),0)</f>
        <v>0</v>
      </c>
      <c r="O413" s="6">
        <f>IF($E$7&gt;=O412,-PPMT(Hypotheses!$E$22,O412,Hypotheses!$E$7,Hypotheses!$E$87),0)</f>
        <v>0</v>
      </c>
      <c r="P413" s="6">
        <f>IF($E$7&gt;=P412,-PPMT(Hypotheses!$E$22,P412,Hypotheses!$E$7,Hypotheses!$E$87),0)</f>
        <v>0</v>
      </c>
      <c r="Q413" s="6">
        <f>IF($E$7&gt;=Q412,-PPMT(Hypotheses!$E$22,Q412,Hypotheses!$E$7,Hypotheses!$E$87),0)</f>
        <v>0</v>
      </c>
      <c r="R413" s="6">
        <f>IF($E$7&gt;=R412,-PPMT(Hypotheses!$E$22,R412,Hypotheses!$E$7,Hypotheses!$E$87),0)</f>
        <v>0</v>
      </c>
      <c r="S413" s="6">
        <f>IF($E$7&gt;=S412,-PPMT(Hypotheses!$E$22,S412,Hypotheses!$E$7,Hypotheses!$E$87),0)</f>
        <v>0</v>
      </c>
      <c r="T413" s="6">
        <f>IF($E$7&gt;=T412,-PPMT(Hypotheses!$E$22,T412,Hypotheses!$E$7,Hypotheses!$E$87),0)</f>
        <v>0</v>
      </c>
      <c r="U413" s="6">
        <f>IF($E$7&gt;=U412,-PPMT(Hypotheses!$E$22,U412,Hypotheses!$E$7,Hypotheses!$E$87),0)</f>
        <v>0</v>
      </c>
      <c r="V413" s="6">
        <f>IF($E$7&gt;=V412,-PPMT(Hypotheses!$E$22,V412,Hypotheses!$E$7,Hypotheses!$E$87),0)</f>
        <v>0</v>
      </c>
      <c r="W413" s="6">
        <f>IF($E$7&gt;=W412,-PPMT(Hypotheses!$E$22,W412,Hypotheses!$E$7,Hypotheses!$E$87),0)</f>
        <v>0</v>
      </c>
      <c r="X413" s="6">
        <f>IF($E$7&gt;=X412,-PPMT(Hypotheses!$E$22,X412,Hypotheses!$E$7,Hypotheses!$E$87),0)</f>
        <v>0</v>
      </c>
    </row>
    <row r="414" spans="1:45" hidden="1" x14ac:dyDescent="0.4">
      <c r="B414" t="s">
        <v>13</v>
      </c>
      <c r="C414" t="s">
        <v>2</v>
      </c>
      <c r="E414" s="6">
        <f>IF($E$7&gt;=E412,-IPMT(Hypotheses!$E$22,E412,Hypotheses!$E$7,Hypotheses!$E$87),0)</f>
        <v>0</v>
      </c>
      <c r="F414" s="6">
        <f>IF($E$7&gt;=F412,-IPMT(Hypotheses!$E$22,F412,Hypotheses!$E$7,Hypotheses!$E$87),0)</f>
        <v>0</v>
      </c>
      <c r="G414" s="6">
        <f>IF($E$7&gt;=G412,-IPMT(Hypotheses!$E$22,G412,Hypotheses!$E$7,Hypotheses!$E$87),0)</f>
        <v>0</v>
      </c>
      <c r="H414" s="6">
        <f>IF($E$7&gt;=H412,-IPMT(Hypotheses!$E$22,H412,Hypotheses!$E$7,Hypotheses!$E$87),0)</f>
        <v>0</v>
      </c>
      <c r="I414" s="6">
        <f>IF($E$7&gt;=I412,-IPMT(Hypotheses!$E$22,I412,Hypotheses!$E$7,Hypotheses!$E$87),0)</f>
        <v>0</v>
      </c>
      <c r="J414" s="6">
        <f>IF($E$7&gt;=J412,-IPMT(Hypotheses!$E$22,J412,Hypotheses!$E$7,Hypotheses!$E$87),0)</f>
        <v>0</v>
      </c>
      <c r="K414" s="6">
        <f>IF($E$7&gt;=K412,-IPMT(Hypotheses!$E$22,K412,Hypotheses!$E$7,Hypotheses!$E$87),0)</f>
        <v>0</v>
      </c>
      <c r="L414" s="6">
        <f>IF($E$7&gt;=L412,-IPMT(Hypotheses!$E$22,L412,Hypotheses!$E$7,Hypotheses!$E$87),0)</f>
        <v>0</v>
      </c>
      <c r="M414" s="6">
        <f>IF($E$7&gt;=M412,-IPMT(Hypotheses!$E$22,M412,Hypotheses!$E$7,Hypotheses!$E$87),0)</f>
        <v>0</v>
      </c>
      <c r="N414" s="6">
        <f>IF($E$7&gt;=N412,-IPMT(Hypotheses!$E$22,N412,Hypotheses!$E$7,Hypotheses!$E$87),0)</f>
        <v>0</v>
      </c>
      <c r="O414" s="6">
        <f>IF($E$7&gt;=O412,-IPMT(Hypotheses!$E$22,O412,Hypotheses!$E$7,Hypotheses!$E$87),0)</f>
        <v>0</v>
      </c>
      <c r="P414" s="6">
        <f>IF($E$7&gt;=P412,-IPMT(Hypotheses!$E$22,P412,Hypotheses!$E$7,Hypotheses!$E$87),0)</f>
        <v>0</v>
      </c>
      <c r="Q414" s="6">
        <f>IF($E$7&gt;=Q412,-IPMT(Hypotheses!$E$22,Q412,Hypotheses!$E$7,Hypotheses!$E$87),0)</f>
        <v>0</v>
      </c>
      <c r="R414" s="6">
        <f>IF($E$7&gt;=R412,-IPMT(Hypotheses!$E$22,R412,Hypotheses!$E$7,Hypotheses!$E$87),0)</f>
        <v>0</v>
      </c>
      <c r="S414" s="6">
        <f>IF($E$7&gt;=S412,-IPMT(Hypotheses!$E$22,S412,Hypotheses!$E$7,Hypotheses!$E$87),0)</f>
        <v>0</v>
      </c>
      <c r="T414" s="6">
        <f>IF($E$7&gt;=T412,-IPMT(Hypotheses!$E$22,T412,Hypotheses!$E$7,Hypotheses!$E$87),0)</f>
        <v>0</v>
      </c>
      <c r="U414" s="6">
        <f>IF($E$7&gt;=U412,-IPMT(Hypotheses!$E$22,U412,Hypotheses!$E$7,Hypotheses!$E$87),0)</f>
        <v>0</v>
      </c>
      <c r="V414" s="6">
        <f>IF($E$7&gt;=V412,-IPMT(Hypotheses!$E$22,V412,Hypotheses!$E$7,Hypotheses!$E$87),0)</f>
        <v>0</v>
      </c>
      <c r="W414" s="6">
        <f>IF($E$7&gt;=W412,-IPMT(Hypotheses!$E$22,W412,Hypotheses!$E$7,Hypotheses!$E$87),0)</f>
        <v>0</v>
      </c>
      <c r="X414" s="6">
        <f>IF($E$7&gt;=X412,-IPMT(Hypotheses!$E$22,X412,Hypotheses!$E$7,Hypotheses!$E$87),0)</f>
        <v>0</v>
      </c>
    </row>
    <row r="415" spans="1:45" hidden="1" x14ac:dyDescent="0.4">
      <c r="B415" t="s">
        <v>13</v>
      </c>
      <c r="C415" t="s">
        <v>73</v>
      </c>
      <c r="D415" s="6">
        <f>D409</f>
        <v>0</v>
      </c>
      <c r="E415" s="6">
        <f>E409-E$91</f>
        <v>0</v>
      </c>
      <c r="F415" s="6">
        <f>E415*(1+$E$4)</f>
        <v>0</v>
      </c>
      <c r="G415" s="6">
        <f t="shared" ref="G415:X415" si="341">F415*(1+$E$4)</f>
        <v>0</v>
      </c>
      <c r="H415" s="6">
        <f t="shared" si="341"/>
        <v>0</v>
      </c>
      <c r="I415" s="6">
        <f t="shared" si="341"/>
        <v>0</v>
      </c>
      <c r="J415" s="6">
        <f t="shared" si="341"/>
        <v>0</v>
      </c>
      <c r="K415" s="6">
        <f t="shared" si="341"/>
        <v>0</v>
      </c>
      <c r="L415" s="6">
        <f t="shared" si="341"/>
        <v>0</v>
      </c>
      <c r="M415" s="6">
        <f t="shared" si="341"/>
        <v>0</v>
      </c>
      <c r="N415" s="6">
        <f t="shared" si="341"/>
        <v>0</v>
      </c>
      <c r="O415" s="6">
        <f t="shared" si="341"/>
        <v>0</v>
      </c>
      <c r="P415" s="6">
        <f t="shared" si="341"/>
        <v>0</v>
      </c>
      <c r="Q415" s="6">
        <f t="shared" si="341"/>
        <v>0</v>
      </c>
      <c r="R415" s="6">
        <f t="shared" si="341"/>
        <v>0</v>
      </c>
      <c r="S415" s="6">
        <f t="shared" si="341"/>
        <v>0</v>
      </c>
      <c r="T415" s="6">
        <f t="shared" si="341"/>
        <v>0</v>
      </c>
      <c r="U415" s="6">
        <f t="shared" si="341"/>
        <v>0</v>
      </c>
      <c r="V415" s="6">
        <f t="shared" si="341"/>
        <v>0</v>
      </c>
      <c r="W415" s="6">
        <f t="shared" si="341"/>
        <v>0</v>
      </c>
      <c r="X415" s="6">
        <f t="shared" si="341"/>
        <v>0</v>
      </c>
    </row>
    <row r="416" spans="1:45" hidden="1" x14ac:dyDescent="0.4"/>
    <row r="417" spans="2:28" hidden="1" x14ac:dyDescent="0.4">
      <c r="F417">
        <v>1</v>
      </c>
      <c r="G417">
        <v>2</v>
      </c>
      <c r="H417">
        <v>3</v>
      </c>
      <c r="I417">
        <v>4</v>
      </c>
      <c r="J417">
        <v>5</v>
      </c>
      <c r="K417">
        <v>6</v>
      </c>
      <c r="L417">
        <v>7</v>
      </c>
      <c r="M417">
        <v>8</v>
      </c>
      <c r="N417">
        <v>9</v>
      </c>
      <c r="O417">
        <v>10</v>
      </c>
      <c r="P417">
        <v>11</v>
      </c>
      <c r="Q417">
        <v>12</v>
      </c>
      <c r="R417">
        <v>13</v>
      </c>
      <c r="S417">
        <v>14</v>
      </c>
      <c r="T417">
        <v>15</v>
      </c>
      <c r="U417">
        <v>16</v>
      </c>
      <c r="V417">
        <v>17</v>
      </c>
      <c r="W417">
        <v>18</v>
      </c>
      <c r="X417">
        <v>19</v>
      </c>
      <c r="Y417">
        <v>20</v>
      </c>
    </row>
    <row r="418" spans="2:28" hidden="1" x14ac:dyDescent="0.4">
      <c r="B418" t="s">
        <v>14</v>
      </c>
      <c r="C418" t="s">
        <v>1</v>
      </c>
      <c r="F418" s="6">
        <f>IF($E$7&gt;=F417,-PPMT(Hypotheses!$F$22,F417,Hypotheses!$E$7,Hypotheses!$F$87),0)</f>
        <v>0</v>
      </c>
      <c r="G418" s="6">
        <f>IF($E$7&gt;=G417,-PPMT(Hypotheses!$F$22,G417,Hypotheses!$E$7,Hypotheses!$F$87),0)</f>
        <v>0</v>
      </c>
      <c r="H418" s="6">
        <f>IF($E$7&gt;=H417,-PPMT(Hypotheses!$F$22,H417,Hypotheses!$E$7,Hypotheses!$F$87),0)</f>
        <v>0</v>
      </c>
      <c r="I418" s="6">
        <f>IF($E$7&gt;=I417,-PPMT(Hypotheses!$F$22,I417,Hypotheses!$E$7,Hypotheses!$F$87),0)</f>
        <v>0</v>
      </c>
      <c r="J418" s="6">
        <f>IF($E$7&gt;=J417,-PPMT(Hypotheses!$F$22,J417,Hypotheses!$E$7,Hypotheses!$F$87),0)</f>
        <v>0</v>
      </c>
      <c r="K418" s="6">
        <f>IF($E$7&gt;=K417,-PPMT(Hypotheses!$F$22,K417,Hypotheses!$E$7,Hypotheses!$F$87),0)</f>
        <v>0</v>
      </c>
      <c r="L418" s="6">
        <f>IF($E$7&gt;=L417,-PPMT(Hypotheses!$F$22,L417,Hypotheses!$E$7,Hypotheses!$F$87),0)</f>
        <v>0</v>
      </c>
      <c r="M418" s="6">
        <f>IF($E$7&gt;=M417,-PPMT(Hypotheses!$F$22,M417,Hypotheses!$E$7,Hypotheses!$F$87),0)</f>
        <v>0</v>
      </c>
      <c r="N418" s="6">
        <f>IF($E$7&gt;=N417,-PPMT(Hypotheses!$F$22,N417,Hypotheses!$E$7,Hypotheses!$F$87),0)</f>
        <v>0</v>
      </c>
      <c r="O418" s="6">
        <f>IF($E$7&gt;=O417,-PPMT(Hypotheses!$F$22,O417,Hypotheses!$E$7,Hypotheses!$F$87),0)</f>
        <v>0</v>
      </c>
      <c r="P418" s="6">
        <f>IF($E$7&gt;=P417,-PPMT(Hypotheses!$F$22,P417,Hypotheses!$E$7,Hypotheses!$F$87),0)</f>
        <v>0</v>
      </c>
      <c r="Q418" s="6">
        <f>IF($E$7&gt;=Q417,-PPMT(Hypotheses!$F$22,Q417,Hypotheses!$E$7,Hypotheses!$F$87),0)</f>
        <v>0</v>
      </c>
      <c r="R418" s="6">
        <f>IF($E$7&gt;=R417,-PPMT(Hypotheses!$F$22,R417,Hypotheses!$E$7,Hypotheses!$F$87),0)</f>
        <v>0</v>
      </c>
      <c r="S418" s="6">
        <f>IF($E$7&gt;=S417,-PPMT(Hypotheses!$F$22,S417,Hypotheses!$E$7,Hypotheses!$F$87),0)</f>
        <v>0</v>
      </c>
      <c r="T418" s="6">
        <f>IF($E$7&gt;=T417,-PPMT(Hypotheses!$F$22,T417,Hypotheses!$E$7,Hypotheses!$F$87),0)</f>
        <v>0</v>
      </c>
      <c r="U418" s="6">
        <f>IF($E$7&gt;=U417,-PPMT(Hypotheses!$F$22,U417,Hypotheses!$E$7,Hypotheses!$F$87),0)</f>
        <v>0</v>
      </c>
      <c r="V418" s="6">
        <f>IF($E$7&gt;=V417,-PPMT(Hypotheses!$F$22,V417,Hypotheses!$E$7,Hypotheses!$F$87),0)</f>
        <v>0</v>
      </c>
      <c r="W418" s="6">
        <f>IF($E$7&gt;=W417,-PPMT(Hypotheses!$F$22,W417,Hypotheses!$E$7,Hypotheses!$F$87),0)</f>
        <v>0</v>
      </c>
      <c r="X418" s="6">
        <f>IF($E$7&gt;=X417,-PPMT(Hypotheses!$F$22,X417,Hypotheses!$E$7,Hypotheses!$F$87),0)</f>
        <v>0</v>
      </c>
      <c r="Y418" s="6">
        <f>IF($E$7&gt;=Y417,-PPMT(Hypotheses!$F$22,Y417,Hypotheses!$E$7,Hypotheses!$F$87),0)</f>
        <v>0</v>
      </c>
    </row>
    <row r="419" spans="2:28" hidden="1" x14ac:dyDescent="0.4">
      <c r="B419" t="s">
        <v>14</v>
      </c>
      <c r="C419" t="s">
        <v>2</v>
      </c>
      <c r="F419" s="6">
        <f>IF($E$7&gt;=F417,-IPMT(Hypotheses!$F$22,F417,Hypotheses!$E$7,Hypotheses!$F$87),0)</f>
        <v>0</v>
      </c>
      <c r="G419" s="6">
        <f>IF($E$7&gt;=G417,-IPMT(Hypotheses!$F$22,G417,Hypotheses!$E$7,Hypotheses!$F$87),0)</f>
        <v>0</v>
      </c>
      <c r="H419" s="6">
        <f>IF($E$7&gt;=H417,-IPMT(Hypotheses!$F$22,H417,Hypotheses!$E$7,Hypotheses!$F$87),0)</f>
        <v>0</v>
      </c>
      <c r="I419" s="6">
        <f>IF($E$7&gt;=I417,-IPMT(Hypotheses!$F$22,I417,Hypotheses!$E$7,Hypotheses!$F$87),0)</f>
        <v>0</v>
      </c>
      <c r="J419" s="6">
        <f>IF($E$7&gt;=J417,-IPMT(Hypotheses!$F$22,J417,Hypotheses!$E$7,Hypotheses!$F$87),0)</f>
        <v>0</v>
      </c>
      <c r="K419" s="6">
        <f>IF($E$7&gt;=K417,-IPMT(Hypotheses!$F$22,K417,Hypotheses!$E$7,Hypotheses!$F$87),0)</f>
        <v>0</v>
      </c>
      <c r="L419" s="6">
        <f>IF($E$7&gt;=L417,-IPMT(Hypotheses!$F$22,L417,Hypotheses!$E$7,Hypotheses!$F$87),0)</f>
        <v>0</v>
      </c>
      <c r="M419" s="6">
        <f>IF($E$7&gt;=M417,-IPMT(Hypotheses!$F$22,M417,Hypotheses!$E$7,Hypotheses!$F$87),0)</f>
        <v>0</v>
      </c>
      <c r="N419" s="6">
        <f>IF($E$7&gt;=N417,-IPMT(Hypotheses!$F$22,N417,Hypotheses!$E$7,Hypotheses!$F$87),0)</f>
        <v>0</v>
      </c>
      <c r="O419" s="6">
        <f>IF($E$7&gt;=O417,-IPMT(Hypotheses!$F$22,O417,Hypotheses!$E$7,Hypotheses!$F$87),0)</f>
        <v>0</v>
      </c>
      <c r="P419" s="6">
        <f>IF($E$7&gt;=P417,-IPMT(Hypotheses!$F$22,P417,Hypotheses!$E$7,Hypotheses!$F$87),0)</f>
        <v>0</v>
      </c>
      <c r="Q419" s="6">
        <f>IF($E$7&gt;=Q417,-IPMT(Hypotheses!$F$22,Q417,Hypotheses!$E$7,Hypotheses!$F$87),0)</f>
        <v>0</v>
      </c>
      <c r="R419" s="6">
        <f>IF($E$7&gt;=R417,-IPMT(Hypotheses!$F$22,R417,Hypotheses!$E$7,Hypotheses!$F$87),0)</f>
        <v>0</v>
      </c>
      <c r="S419" s="6">
        <f>IF($E$7&gt;=S417,-IPMT(Hypotheses!$F$22,S417,Hypotheses!$E$7,Hypotheses!$F$87),0)</f>
        <v>0</v>
      </c>
      <c r="T419" s="6">
        <f>IF($E$7&gt;=T417,-IPMT(Hypotheses!$F$22,T417,Hypotheses!$E$7,Hypotheses!$F$87),0)</f>
        <v>0</v>
      </c>
      <c r="U419" s="6">
        <f>IF($E$7&gt;=U417,-IPMT(Hypotheses!$F$22,U417,Hypotheses!$E$7,Hypotheses!$F$87),0)</f>
        <v>0</v>
      </c>
      <c r="V419" s="6">
        <f>IF($E$7&gt;=V417,-IPMT(Hypotheses!$F$22,V417,Hypotheses!$E$7,Hypotheses!$F$87),0)</f>
        <v>0</v>
      </c>
      <c r="W419" s="6">
        <f>IF($E$7&gt;=W417,-IPMT(Hypotheses!$F$22,W417,Hypotheses!$E$7,Hypotheses!$F$87),0)</f>
        <v>0</v>
      </c>
      <c r="X419" s="6">
        <f>IF($E$7&gt;=X417,-IPMT(Hypotheses!$F$22,X417,Hypotheses!$E$7,Hypotheses!$F$87),0)</f>
        <v>0</v>
      </c>
      <c r="Y419" s="6">
        <f>IF($E$7&gt;=Y417,-IPMT(Hypotheses!$F$22,Y417,Hypotheses!$E$7,Hypotheses!$F$87),0)</f>
        <v>0</v>
      </c>
    </row>
    <row r="420" spans="2:28" hidden="1" x14ac:dyDescent="0.4">
      <c r="B420" t="s">
        <v>14</v>
      </c>
      <c r="C420" t="s">
        <v>73</v>
      </c>
      <c r="D420" s="6">
        <f>D415</f>
        <v>0</v>
      </c>
      <c r="E420" s="6">
        <f>E415</f>
        <v>0</v>
      </c>
      <c r="F420" s="6">
        <f>F415-F$91</f>
        <v>0</v>
      </c>
      <c r="G420" s="6">
        <f>F420*(1+$E$4)</f>
        <v>0</v>
      </c>
      <c r="H420" s="6">
        <f t="shared" ref="H420:Y420" si="342">G420*(1+$E$4)</f>
        <v>0</v>
      </c>
      <c r="I420" s="6">
        <f t="shared" si="342"/>
        <v>0</v>
      </c>
      <c r="J420" s="6">
        <f t="shared" si="342"/>
        <v>0</v>
      </c>
      <c r="K420" s="6">
        <f t="shared" si="342"/>
        <v>0</v>
      </c>
      <c r="L420" s="6">
        <f t="shared" si="342"/>
        <v>0</v>
      </c>
      <c r="M420" s="6">
        <f t="shared" si="342"/>
        <v>0</v>
      </c>
      <c r="N420" s="6">
        <f t="shared" si="342"/>
        <v>0</v>
      </c>
      <c r="O420" s="6">
        <f t="shared" si="342"/>
        <v>0</v>
      </c>
      <c r="P420" s="6">
        <f t="shared" si="342"/>
        <v>0</v>
      </c>
      <c r="Q420" s="6">
        <f t="shared" si="342"/>
        <v>0</v>
      </c>
      <c r="R420" s="6">
        <f t="shared" si="342"/>
        <v>0</v>
      </c>
      <c r="S420" s="6">
        <f t="shared" si="342"/>
        <v>0</v>
      </c>
      <c r="T420" s="6">
        <f t="shared" si="342"/>
        <v>0</v>
      </c>
      <c r="U420" s="6">
        <f t="shared" si="342"/>
        <v>0</v>
      </c>
      <c r="V420" s="6">
        <f t="shared" si="342"/>
        <v>0</v>
      </c>
      <c r="W420" s="6">
        <f t="shared" si="342"/>
        <v>0</v>
      </c>
      <c r="X420" s="6">
        <f t="shared" si="342"/>
        <v>0</v>
      </c>
      <c r="Y420" s="6">
        <f t="shared" si="342"/>
        <v>0</v>
      </c>
    </row>
    <row r="421" spans="2:28" hidden="1" x14ac:dyDescent="0.4"/>
    <row r="422" spans="2:28" hidden="1" x14ac:dyDescent="0.4">
      <c r="G422">
        <v>1</v>
      </c>
      <c r="H422">
        <v>2</v>
      </c>
      <c r="I422">
        <v>3</v>
      </c>
      <c r="J422">
        <v>4</v>
      </c>
      <c r="K422">
        <v>5</v>
      </c>
      <c r="L422">
        <v>6</v>
      </c>
      <c r="M422">
        <v>7</v>
      </c>
      <c r="N422">
        <v>8</v>
      </c>
      <c r="O422">
        <v>9</v>
      </c>
      <c r="P422">
        <v>10</v>
      </c>
      <c r="Q422">
        <v>11</v>
      </c>
      <c r="R422">
        <v>12</v>
      </c>
      <c r="S422">
        <v>13</v>
      </c>
      <c r="T422">
        <v>14</v>
      </c>
      <c r="U422">
        <v>15</v>
      </c>
      <c r="V422">
        <v>16</v>
      </c>
      <c r="W422">
        <v>17</v>
      </c>
      <c r="X422">
        <v>18</v>
      </c>
      <c r="Y422">
        <v>19</v>
      </c>
      <c r="Z422">
        <v>20</v>
      </c>
    </row>
    <row r="423" spans="2:28" hidden="1" x14ac:dyDescent="0.4">
      <c r="B423" t="s">
        <v>15</v>
      </c>
      <c r="C423" t="s">
        <v>1</v>
      </c>
      <c r="G423" s="6">
        <f>IF($E$7&gt;=G422,-PPMT(Hypotheses!$G$22,G422,Hypotheses!$E$7,Hypotheses!$G$87),0)</f>
        <v>0</v>
      </c>
      <c r="H423" s="6">
        <f>IF($E$7&gt;=H422,-PPMT(Hypotheses!$G$22,H422,Hypotheses!$E$7,Hypotheses!$G$87),0)</f>
        <v>0</v>
      </c>
      <c r="I423" s="6">
        <f>IF($E$7&gt;=I422,-PPMT(Hypotheses!$G$22,I422,Hypotheses!$E$7,Hypotheses!$G$87),0)</f>
        <v>0</v>
      </c>
      <c r="J423" s="6">
        <f>IF($E$7&gt;=J422,-PPMT(Hypotheses!$G$22,J422,Hypotheses!$E$7,Hypotheses!$G$87),0)</f>
        <v>0</v>
      </c>
      <c r="K423" s="6">
        <f>IF($E$7&gt;=K422,-PPMT(Hypotheses!$G$22,K422,Hypotheses!$E$7,Hypotheses!$G$87),0)</f>
        <v>0</v>
      </c>
      <c r="L423" s="6">
        <f>IF($E$7&gt;=L422,-PPMT(Hypotheses!$G$22,L422,Hypotheses!$E$7,Hypotheses!$G$87),0)</f>
        <v>0</v>
      </c>
      <c r="M423" s="6">
        <f>IF($E$7&gt;=M422,-PPMT(Hypotheses!$G$22,M422,Hypotheses!$E$7,Hypotheses!$G$87),0)</f>
        <v>0</v>
      </c>
      <c r="N423" s="6">
        <f>IF($E$7&gt;=N422,-PPMT(Hypotheses!$G$22,N422,Hypotheses!$E$7,Hypotheses!$G$87),0)</f>
        <v>0</v>
      </c>
      <c r="O423" s="6">
        <f>IF($E$7&gt;=O422,-PPMT(Hypotheses!$G$22,O422,Hypotheses!$E$7,Hypotheses!$G$87),0)</f>
        <v>0</v>
      </c>
      <c r="P423" s="6">
        <f>IF($E$7&gt;=P422,-PPMT(Hypotheses!$G$22,P422,Hypotheses!$E$7,Hypotheses!$G$87),0)</f>
        <v>0</v>
      </c>
      <c r="Q423" s="6">
        <f>IF($E$7&gt;=Q422,-PPMT(Hypotheses!$G$22,Q422,Hypotheses!$E$7,Hypotheses!$G$87),0)</f>
        <v>0</v>
      </c>
      <c r="R423" s="6">
        <f>IF($E$7&gt;=R422,-PPMT(Hypotheses!$G$22,R422,Hypotheses!$E$7,Hypotheses!$G$87),0)</f>
        <v>0</v>
      </c>
      <c r="S423" s="6">
        <f>IF($E$7&gt;=S422,-PPMT(Hypotheses!$G$22,S422,Hypotheses!$E$7,Hypotheses!$G$87),0)</f>
        <v>0</v>
      </c>
      <c r="T423" s="6">
        <f>IF($E$7&gt;=T422,-PPMT(Hypotheses!$G$22,T422,Hypotheses!$E$7,Hypotheses!$G$87),0)</f>
        <v>0</v>
      </c>
      <c r="U423" s="6">
        <f>IF($E$7&gt;=U422,-PPMT(Hypotheses!$G$22,U422,Hypotheses!$E$7,Hypotheses!$G$87),0)</f>
        <v>0</v>
      </c>
      <c r="V423" s="6">
        <f>IF($E$7&gt;=V422,-PPMT(Hypotheses!$G$22,V422,Hypotheses!$E$7,Hypotheses!$G$87),0)</f>
        <v>0</v>
      </c>
      <c r="W423" s="6">
        <f>IF($E$7&gt;=W422,-PPMT(Hypotheses!$G$22,W422,Hypotheses!$E$7,Hypotheses!$G$87),0)</f>
        <v>0</v>
      </c>
      <c r="X423" s="6">
        <f>IF($E$7&gt;=X422,-PPMT(Hypotheses!$G$22,X422,Hypotheses!$E$7,Hypotheses!$G$87),0)</f>
        <v>0</v>
      </c>
      <c r="Y423" s="6">
        <f>IF($E$7&gt;=Y422,-PPMT(Hypotheses!$G$22,Y422,Hypotheses!$E$7,Hypotheses!$G$87),0)</f>
        <v>0</v>
      </c>
      <c r="Z423" s="6">
        <f>IF($E$7&gt;=Z422,-PPMT(Hypotheses!$G$22,Z422,Hypotheses!$E$7,Hypotheses!$G$87),0)</f>
        <v>0</v>
      </c>
    </row>
    <row r="424" spans="2:28" hidden="1" x14ac:dyDescent="0.4">
      <c r="B424" t="s">
        <v>15</v>
      </c>
      <c r="C424" t="s">
        <v>2</v>
      </c>
      <c r="G424" s="6">
        <f>IF($E$7&gt;=G422,-IPMT(Hypotheses!$G$22,G422,Hypotheses!$E$7,Hypotheses!$G$87),0)</f>
        <v>0</v>
      </c>
      <c r="H424" s="6">
        <f>IF($E$7&gt;=H422,-IPMT(Hypotheses!$G$22,H422,Hypotheses!$E$7,Hypotheses!$G$87),0)</f>
        <v>0</v>
      </c>
      <c r="I424" s="6">
        <f>IF($E$7&gt;=I422,-IPMT(Hypotheses!$G$22,I422,Hypotheses!$E$7,Hypotheses!$G$87),0)</f>
        <v>0</v>
      </c>
      <c r="J424" s="6">
        <f>IF($E$7&gt;=J422,-IPMT(Hypotheses!$G$22,J422,Hypotheses!$E$7,Hypotheses!$G$87),0)</f>
        <v>0</v>
      </c>
      <c r="K424" s="6">
        <f>IF($E$7&gt;=K422,-IPMT(Hypotheses!$G$22,K422,Hypotheses!$E$7,Hypotheses!$G$87),0)</f>
        <v>0</v>
      </c>
      <c r="L424" s="6">
        <f>IF($E$7&gt;=L422,-IPMT(Hypotheses!$G$22,L422,Hypotheses!$E$7,Hypotheses!$G$87),0)</f>
        <v>0</v>
      </c>
      <c r="M424" s="6">
        <f>IF($E$7&gt;=M422,-IPMT(Hypotheses!$G$22,M422,Hypotheses!$E$7,Hypotheses!$G$87),0)</f>
        <v>0</v>
      </c>
      <c r="N424" s="6">
        <f>IF($E$7&gt;=N422,-IPMT(Hypotheses!$G$22,N422,Hypotheses!$E$7,Hypotheses!$G$87),0)</f>
        <v>0</v>
      </c>
      <c r="O424" s="6">
        <f>IF($E$7&gt;=O422,-IPMT(Hypotheses!$G$22,O422,Hypotheses!$E$7,Hypotheses!$G$87),0)</f>
        <v>0</v>
      </c>
      <c r="P424" s="6">
        <f>IF($E$7&gt;=P422,-IPMT(Hypotheses!$G$22,P422,Hypotheses!$E$7,Hypotheses!$G$87),0)</f>
        <v>0</v>
      </c>
      <c r="Q424" s="6">
        <f>IF($E$7&gt;=Q422,-IPMT(Hypotheses!$G$22,Q422,Hypotheses!$E$7,Hypotheses!$G$87),0)</f>
        <v>0</v>
      </c>
      <c r="R424" s="6">
        <f>IF($E$7&gt;=R422,-IPMT(Hypotheses!$G$22,R422,Hypotheses!$E$7,Hypotheses!$G$87),0)</f>
        <v>0</v>
      </c>
      <c r="S424" s="6">
        <f>IF($E$7&gt;=S422,-IPMT(Hypotheses!$G$22,S422,Hypotheses!$E$7,Hypotheses!$G$87),0)</f>
        <v>0</v>
      </c>
      <c r="T424" s="6">
        <f>IF($E$7&gt;=T422,-IPMT(Hypotheses!$G$22,T422,Hypotheses!$E$7,Hypotheses!$G$87),0)</f>
        <v>0</v>
      </c>
      <c r="U424" s="6">
        <f>IF($E$7&gt;=U422,-IPMT(Hypotheses!$G$22,U422,Hypotheses!$E$7,Hypotheses!$G$87),0)</f>
        <v>0</v>
      </c>
      <c r="V424" s="6">
        <f>IF($E$7&gt;=V422,-IPMT(Hypotheses!$G$22,V422,Hypotheses!$E$7,Hypotheses!$G$87),0)</f>
        <v>0</v>
      </c>
      <c r="W424" s="6">
        <f>IF($E$7&gt;=W422,-IPMT(Hypotheses!$G$22,W422,Hypotheses!$E$7,Hypotheses!$G$87),0)</f>
        <v>0</v>
      </c>
      <c r="X424" s="6">
        <f>IF($E$7&gt;=X422,-IPMT(Hypotheses!$G$22,X422,Hypotheses!$E$7,Hypotheses!$G$87),0)</f>
        <v>0</v>
      </c>
      <c r="Y424" s="6">
        <f>IF($E$7&gt;=Y422,-IPMT(Hypotheses!$G$22,Y422,Hypotheses!$E$7,Hypotheses!$G$87),0)</f>
        <v>0</v>
      </c>
      <c r="Z424" s="6">
        <f>IF($E$7&gt;=Z422,-IPMT(Hypotheses!$G$22,Z422,Hypotheses!$E$7,Hypotheses!$G$87),0)</f>
        <v>0</v>
      </c>
    </row>
    <row r="425" spans="2:28" hidden="1" x14ac:dyDescent="0.4">
      <c r="B425" t="s">
        <v>15</v>
      </c>
      <c r="C425" t="s">
        <v>73</v>
      </c>
      <c r="D425" s="6">
        <f>D420</f>
        <v>0</v>
      </c>
      <c r="E425" s="6">
        <f>E420</f>
        <v>0</v>
      </c>
      <c r="F425" s="6">
        <f>F420</f>
        <v>0</v>
      </c>
      <c r="G425" s="6">
        <f>G420-G$91</f>
        <v>0</v>
      </c>
      <c r="H425" s="6">
        <f>G425*(1+$E$4)</f>
        <v>0</v>
      </c>
      <c r="I425" s="6">
        <f t="shared" ref="I425:Z425" si="343">H425*(1+$E$4)</f>
        <v>0</v>
      </c>
      <c r="J425" s="6">
        <f t="shared" si="343"/>
        <v>0</v>
      </c>
      <c r="K425" s="6">
        <f t="shared" si="343"/>
        <v>0</v>
      </c>
      <c r="L425" s="6">
        <f t="shared" si="343"/>
        <v>0</v>
      </c>
      <c r="M425" s="6">
        <f t="shared" si="343"/>
        <v>0</v>
      </c>
      <c r="N425" s="6">
        <f t="shared" si="343"/>
        <v>0</v>
      </c>
      <c r="O425" s="6">
        <f t="shared" si="343"/>
        <v>0</v>
      </c>
      <c r="P425" s="6">
        <f t="shared" si="343"/>
        <v>0</v>
      </c>
      <c r="Q425" s="6">
        <f t="shared" si="343"/>
        <v>0</v>
      </c>
      <c r="R425" s="6">
        <f t="shared" si="343"/>
        <v>0</v>
      </c>
      <c r="S425" s="6">
        <f t="shared" si="343"/>
        <v>0</v>
      </c>
      <c r="T425" s="6">
        <f t="shared" si="343"/>
        <v>0</v>
      </c>
      <c r="U425" s="6">
        <f t="shared" si="343"/>
        <v>0</v>
      </c>
      <c r="V425" s="6">
        <f t="shared" si="343"/>
        <v>0</v>
      </c>
      <c r="W425" s="6">
        <f t="shared" si="343"/>
        <v>0</v>
      </c>
      <c r="X425" s="6">
        <f t="shared" si="343"/>
        <v>0</v>
      </c>
      <c r="Y425" s="6">
        <f t="shared" si="343"/>
        <v>0</v>
      </c>
      <c r="Z425" s="6">
        <f t="shared" si="343"/>
        <v>0</v>
      </c>
    </row>
    <row r="426" spans="2:28" hidden="1" x14ac:dyDescent="0.4"/>
    <row r="427" spans="2:28" hidden="1" x14ac:dyDescent="0.4">
      <c r="H427">
        <v>1</v>
      </c>
      <c r="I427">
        <v>2</v>
      </c>
      <c r="J427">
        <v>3</v>
      </c>
      <c r="K427">
        <v>4</v>
      </c>
      <c r="L427">
        <v>5</v>
      </c>
      <c r="M427">
        <v>6</v>
      </c>
      <c r="N427">
        <v>7</v>
      </c>
      <c r="O427">
        <v>8</v>
      </c>
      <c r="P427">
        <v>9</v>
      </c>
      <c r="Q427">
        <v>10</v>
      </c>
      <c r="R427">
        <v>11</v>
      </c>
      <c r="S427">
        <v>12</v>
      </c>
      <c r="T427">
        <v>13</v>
      </c>
      <c r="U427">
        <v>14</v>
      </c>
      <c r="V427">
        <v>15</v>
      </c>
      <c r="W427">
        <v>16</v>
      </c>
      <c r="X427">
        <v>17</v>
      </c>
      <c r="Y427">
        <v>18</v>
      </c>
      <c r="Z427">
        <v>19</v>
      </c>
      <c r="AA427">
        <v>20</v>
      </c>
    </row>
    <row r="428" spans="2:28" hidden="1" x14ac:dyDescent="0.4">
      <c r="B428" t="s">
        <v>16</v>
      </c>
      <c r="C428" t="s">
        <v>1</v>
      </c>
      <c r="H428" s="6">
        <f>IF($E$7&gt;=H427,-PPMT(Hypotheses!$H$22,H427,Hypotheses!$E$7,Hypotheses!$H$87),0)</f>
        <v>0</v>
      </c>
      <c r="I428" s="6">
        <f>IF($E$7&gt;=I427,-PPMT(Hypotheses!$H$22,I427,Hypotheses!$E$7,Hypotheses!$H$87),0)</f>
        <v>0</v>
      </c>
      <c r="J428" s="6">
        <f>IF($E$7&gt;=J427,-PPMT(Hypotheses!$H$22,J427,Hypotheses!$E$7,Hypotheses!$H$87),0)</f>
        <v>0</v>
      </c>
      <c r="K428" s="6">
        <f>IF($E$7&gt;=K427,-PPMT(Hypotheses!$H$22,K427,Hypotheses!$E$7,Hypotheses!$H$87),0)</f>
        <v>0</v>
      </c>
      <c r="L428" s="6">
        <f>IF($E$7&gt;=L427,-PPMT(Hypotheses!$H$22,L427,Hypotheses!$E$7,Hypotheses!$H$87),0)</f>
        <v>0</v>
      </c>
      <c r="M428" s="6">
        <f>IF($E$7&gt;=M427,-PPMT(Hypotheses!$H$22,M427,Hypotheses!$E$7,Hypotheses!$H$87),0)</f>
        <v>0</v>
      </c>
      <c r="N428" s="6">
        <f>IF($E$7&gt;=N427,-PPMT(Hypotheses!$H$22,N427,Hypotheses!$E$7,Hypotheses!$H$87),0)</f>
        <v>0</v>
      </c>
      <c r="O428" s="6">
        <f>IF($E$7&gt;=O427,-PPMT(Hypotheses!$H$22,O427,Hypotheses!$E$7,Hypotheses!$H$87),0)</f>
        <v>0</v>
      </c>
      <c r="P428" s="6">
        <f>IF($E$7&gt;=P427,-PPMT(Hypotheses!$H$22,P427,Hypotheses!$E$7,Hypotheses!$H$87),0)</f>
        <v>0</v>
      </c>
      <c r="Q428" s="6">
        <f>IF($E$7&gt;=Q427,-PPMT(Hypotheses!$H$22,Q427,Hypotheses!$E$7,Hypotheses!$H$87),0)</f>
        <v>0</v>
      </c>
      <c r="R428" s="6">
        <f>IF($E$7&gt;=R427,-PPMT(Hypotheses!$H$22,R427,Hypotheses!$E$7,Hypotheses!$H$87),0)</f>
        <v>0</v>
      </c>
      <c r="S428" s="6">
        <f>IF($E$7&gt;=S427,-PPMT(Hypotheses!$H$22,S427,Hypotheses!$E$7,Hypotheses!$H$87),0)</f>
        <v>0</v>
      </c>
      <c r="T428" s="6">
        <f>IF($E$7&gt;=T427,-PPMT(Hypotheses!$H$22,T427,Hypotheses!$E$7,Hypotheses!$H$87),0)</f>
        <v>0</v>
      </c>
      <c r="U428" s="6">
        <f>IF($E$7&gt;=U427,-PPMT(Hypotheses!$H$22,U427,Hypotheses!$E$7,Hypotheses!$H$87),0)</f>
        <v>0</v>
      </c>
      <c r="V428" s="6">
        <f>IF($E$7&gt;=V427,-PPMT(Hypotheses!$H$22,V427,Hypotheses!$E$7,Hypotheses!$H$87),0)</f>
        <v>0</v>
      </c>
      <c r="W428" s="6">
        <f>IF($E$7&gt;=W427,-PPMT(Hypotheses!$H$22,W427,Hypotheses!$E$7,Hypotheses!$H$87),0)</f>
        <v>0</v>
      </c>
      <c r="X428" s="6">
        <f>IF($E$7&gt;=X427,-PPMT(Hypotheses!$H$22,X427,Hypotheses!$E$7,Hypotheses!$H$87),0)</f>
        <v>0</v>
      </c>
      <c r="Y428" s="6">
        <f>IF($E$7&gt;=Y427,-PPMT(Hypotheses!$H$22,Y427,Hypotheses!$E$7,Hypotheses!$H$87),0)</f>
        <v>0</v>
      </c>
      <c r="Z428" s="6">
        <f>IF($E$7&gt;=Z427,-PPMT(Hypotheses!$H$22,Z427,Hypotheses!$E$7,Hypotheses!$H$87),0)</f>
        <v>0</v>
      </c>
      <c r="AA428" s="6">
        <f>IF($E$7&gt;=AA427,-PPMT(Hypotheses!$H$22,AA427,Hypotheses!$E$7,Hypotheses!$H$87),0)</f>
        <v>0</v>
      </c>
    </row>
    <row r="429" spans="2:28" hidden="1" x14ac:dyDescent="0.4">
      <c r="B429" t="s">
        <v>16</v>
      </c>
      <c r="C429" t="s">
        <v>2</v>
      </c>
      <c r="H429" s="6">
        <f>IF($E$7&gt;=H427,-IPMT(Hypotheses!$H$22,H427,Hypotheses!$E$7,Hypotheses!$H$87),0)</f>
        <v>0</v>
      </c>
      <c r="I429" s="6">
        <f>IF($E$7&gt;=I427,-IPMT(Hypotheses!$H$22,I427,Hypotheses!$E$7,Hypotheses!$H$87),0)</f>
        <v>0</v>
      </c>
      <c r="J429" s="6">
        <f>IF($E$7&gt;=J427,-IPMT(Hypotheses!$H$22,J427,Hypotheses!$E$7,Hypotheses!$H$87),0)</f>
        <v>0</v>
      </c>
      <c r="K429" s="6">
        <f>IF($E$7&gt;=K427,-IPMT(Hypotheses!$H$22,K427,Hypotheses!$E$7,Hypotheses!$H$87),0)</f>
        <v>0</v>
      </c>
      <c r="L429" s="6">
        <f>IF($E$7&gt;=L427,-IPMT(Hypotheses!$H$22,L427,Hypotheses!$E$7,Hypotheses!$H$87),0)</f>
        <v>0</v>
      </c>
      <c r="M429" s="6">
        <f>IF($E$7&gt;=M427,-IPMT(Hypotheses!$H$22,M427,Hypotheses!$E$7,Hypotheses!$H$87),0)</f>
        <v>0</v>
      </c>
      <c r="N429" s="6">
        <f>IF($E$7&gt;=N427,-IPMT(Hypotheses!$H$22,N427,Hypotheses!$E$7,Hypotheses!$H$87),0)</f>
        <v>0</v>
      </c>
      <c r="O429" s="6">
        <f>IF($E$7&gt;=O427,-IPMT(Hypotheses!$H$22,O427,Hypotheses!$E$7,Hypotheses!$H$87),0)</f>
        <v>0</v>
      </c>
      <c r="P429" s="6">
        <f>IF($E$7&gt;=P427,-IPMT(Hypotheses!$H$22,P427,Hypotheses!$E$7,Hypotheses!$H$87),0)</f>
        <v>0</v>
      </c>
      <c r="Q429" s="6">
        <f>IF($E$7&gt;=Q427,-IPMT(Hypotheses!$H$22,Q427,Hypotheses!$E$7,Hypotheses!$H$87),0)</f>
        <v>0</v>
      </c>
      <c r="R429" s="6">
        <f>IF($E$7&gt;=R427,-IPMT(Hypotheses!$H$22,R427,Hypotheses!$E$7,Hypotheses!$H$87),0)</f>
        <v>0</v>
      </c>
      <c r="S429" s="6">
        <f>IF($E$7&gt;=S427,-IPMT(Hypotheses!$H$22,S427,Hypotheses!$E$7,Hypotheses!$H$87),0)</f>
        <v>0</v>
      </c>
      <c r="T429" s="6">
        <f>IF($E$7&gt;=T427,-IPMT(Hypotheses!$H$22,T427,Hypotheses!$E$7,Hypotheses!$H$87),0)</f>
        <v>0</v>
      </c>
      <c r="U429" s="6">
        <f>IF($E$7&gt;=U427,-IPMT(Hypotheses!$H$22,U427,Hypotheses!$E$7,Hypotheses!$H$87),0)</f>
        <v>0</v>
      </c>
      <c r="V429" s="6">
        <f>IF($E$7&gt;=V427,-IPMT(Hypotheses!$H$22,V427,Hypotheses!$E$7,Hypotheses!$H$87),0)</f>
        <v>0</v>
      </c>
      <c r="W429" s="6">
        <f>IF($E$7&gt;=W427,-IPMT(Hypotheses!$H$22,W427,Hypotheses!$E$7,Hypotheses!$H$87),0)</f>
        <v>0</v>
      </c>
      <c r="X429" s="6">
        <f>IF($E$7&gt;=X427,-IPMT(Hypotheses!$H$22,X427,Hypotheses!$E$7,Hypotheses!$H$87),0)</f>
        <v>0</v>
      </c>
      <c r="Y429" s="6">
        <f>IF($E$7&gt;=Y427,-IPMT(Hypotheses!$H$22,Y427,Hypotheses!$E$7,Hypotheses!$H$87),0)</f>
        <v>0</v>
      </c>
      <c r="Z429" s="6">
        <f>IF($E$7&gt;=Z427,-IPMT(Hypotheses!$H$22,Z427,Hypotheses!$E$7,Hypotheses!$H$87),0)</f>
        <v>0</v>
      </c>
      <c r="AA429" s="6">
        <f>IF($E$7&gt;=AA427,-IPMT(Hypotheses!$H$22,AA427,Hypotheses!$E$7,Hypotheses!$H$87),0)</f>
        <v>0</v>
      </c>
    </row>
    <row r="430" spans="2:28" hidden="1" x14ac:dyDescent="0.4">
      <c r="B430" t="s">
        <v>16</v>
      </c>
      <c r="C430" t="s">
        <v>73</v>
      </c>
      <c r="D430" s="6">
        <f>D425</f>
        <v>0</v>
      </c>
      <c r="E430" s="6">
        <f>E425</f>
        <v>0</v>
      </c>
      <c r="F430" s="6">
        <f>F425</f>
        <v>0</v>
      </c>
      <c r="G430" s="6">
        <f>G425</f>
        <v>0</v>
      </c>
      <c r="H430" s="6">
        <f>H425-H$91</f>
        <v>0</v>
      </c>
      <c r="I430" s="6">
        <f>H430*(1+$E$4)</f>
        <v>0</v>
      </c>
      <c r="J430" s="6">
        <f t="shared" ref="J430:AA430" si="344">I430*(1+$E$4)</f>
        <v>0</v>
      </c>
      <c r="K430" s="6">
        <f t="shared" si="344"/>
        <v>0</v>
      </c>
      <c r="L430" s="6">
        <f t="shared" si="344"/>
        <v>0</v>
      </c>
      <c r="M430" s="6">
        <f t="shared" si="344"/>
        <v>0</v>
      </c>
      <c r="N430" s="6">
        <f t="shared" si="344"/>
        <v>0</v>
      </c>
      <c r="O430" s="6">
        <f t="shared" si="344"/>
        <v>0</v>
      </c>
      <c r="P430" s="6">
        <f t="shared" si="344"/>
        <v>0</v>
      </c>
      <c r="Q430" s="6">
        <f t="shared" si="344"/>
        <v>0</v>
      </c>
      <c r="R430" s="6">
        <f t="shared" si="344"/>
        <v>0</v>
      </c>
      <c r="S430" s="6">
        <f t="shared" si="344"/>
        <v>0</v>
      </c>
      <c r="T430" s="6">
        <f t="shared" si="344"/>
        <v>0</v>
      </c>
      <c r="U430" s="6">
        <f t="shared" si="344"/>
        <v>0</v>
      </c>
      <c r="V430" s="6">
        <f t="shared" si="344"/>
        <v>0</v>
      </c>
      <c r="W430" s="6">
        <f t="shared" si="344"/>
        <v>0</v>
      </c>
      <c r="X430" s="6">
        <f t="shared" si="344"/>
        <v>0</v>
      </c>
      <c r="Y430" s="6">
        <f t="shared" si="344"/>
        <v>0</v>
      </c>
      <c r="Z430" s="6">
        <f t="shared" si="344"/>
        <v>0</v>
      </c>
      <c r="AA430" s="6">
        <f t="shared" si="344"/>
        <v>0</v>
      </c>
    </row>
    <row r="431" spans="2:28" hidden="1" x14ac:dyDescent="0.4"/>
    <row r="432" spans="2:28" hidden="1" x14ac:dyDescent="0.4">
      <c r="I432">
        <v>1</v>
      </c>
      <c r="J432">
        <v>2</v>
      </c>
      <c r="K432">
        <v>3</v>
      </c>
      <c r="L432">
        <v>4</v>
      </c>
      <c r="M432">
        <v>5</v>
      </c>
      <c r="N432">
        <v>6</v>
      </c>
      <c r="O432">
        <v>7</v>
      </c>
      <c r="P432">
        <v>8</v>
      </c>
      <c r="Q432">
        <v>9</v>
      </c>
      <c r="R432">
        <v>10</v>
      </c>
      <c r="S432">
        <v>11</v>
      </c>
      <c r="T432">
        <v>12</v>
      </c>
      <c r="U432">
        <v>13</v>
      </c>
      <c r="V432">
        <v>14</v>
      </c>
      <c r="W432">
        <v>15</v>
      </c>
      <c r="X432">
        <v>16</v>
      </c>
      <c r="Y432">
        <v>17</v>
      </c>
      <c r="Z432">
        <v>18</v>
      </c>
      <c r="AA432">
        <v>19</v>
      </c>
      <c r="AB432">
        <v>20</v>
      </c>
    </row>
    <row r="433" spans="2:31" hidden="1" x14ac:dyDescent="0.4">
      <c r="B433" t="s">
        <v>17</v>
      </c>
      <c r="C433" t="s">
        <v>1</v>
      </c>
      <c r="I433" s="6">
        <f>IF($E$7&gt;=I432,-PPMT(Hypotheses!$I$22,I432,Hypotheses!$E$7,Hypotheses!$I$87),0)</f>
        <v>0</v>
      </c>
      <c r="J433" s="6">
        <f>IF($E$7&gt;=J432,-PPMT(Hypotheses!$I$22,J432,Hypotheses!$E$7,Hypotheses!$I$87),0)</f>
        <v>0</v>
      </c>
      <c r="K433" s="6">
        <f>IF($E$7&gt;=K432,-PPMT(Hypotheses!$I$22,K432,Hypotheses!$E$7,Hypotheses!$I$87),0)</f>
        <v>0</v>
      </c>
      <c r="L433" s="6">
        <f>IF($E$7&gt;=L432,-PPMT(Hypotheses!$I$22,L432,Hypotheses!$E$7,Hypotheses!$I$87),0)</f>
        <v>0</v>
      </c>
      <c r="M433" s="6">
        <f>IF($E$7&gt;=M432,-PPMT(Hypotheses!$I$22,M432,Hypotheses!$E$7,Hypotheses!$I$87),0)</f>
        <v>0</v>
      </c>
      <c r="N433" s="6">
        <f>IF($E$7&gt;=N432,-PPMT(Hypotheses!$I$22,N432,Hypotheses!$E$7,Hypotheses!$I$87),0)</f>
        <v>0</v>
      </c>
      <c r="O433" s="6">
        <f>IF($E$7&gt;=O432,-PPMT(Hypotheses!$I$22,O432,Hypotheses!$E$7,Hypotheses!$I$87),0)</f>
        <v>0</v>
      </c>
      <c r="P433" s="6">
        <f>IF($E$7&gt;=P432,-PPMT(Hypotheses!$I$22,P432,Hypotheses!$E$7,Hypotheses!$I$87),0)</f>
        <v>0</v>
      </c>
      <c r="Q433" s="6">
        <f>IF($E$7&gt;=Q432,-PPMT(Hypotheses!$I$22,Q432,Hypotheses!$E$7,Hypotheses!$I$87),0)</f>
        <v>0</v>
      </c>
      <c r="R433" s="6">
        <f>IF($E$7&gt;=R432,-PPMT(Hypotheses!$I$22,R432,Hypotheses!$E$7,Hypotheses!$I$87),0)</f>
        <v>0</v>
      </c>
      <c r="S433" s="6">
        <f>IF($E$7&gt;=S432,-PPMT(Hypotheses!$I$22,S432,Hypotheses!$E$7,Hypotheses!$I$87),0)</f>
        <v>0</v>
      </c>
      <c r="T433" s="6">
        <f>IF($E$7&gt;=T432,-PPMT(Hypotheses!$I$22,T432,Hypotheses!$E$7,Hypotheses!$I$87),0)</f>
        <v>0</v>
      </c>
      <c r="U433" s="6">
        <f>IF($E$7&gt;=U432,-PPMT(Hypotheses!$I$22,U432,Hypotheses!$E$7,Hypotheses!$I$87),0)</f>
        <v>0</v>
      </c>
      <c r="V433" s="6">
        <f>IF($E$7&gt;=V432,-PPMT(Hypotheses!$I$22,V432,Hypotheses!$E$7,Hypotheses!$I$87),0)</f>
        <v>0</v>
      </c>
      <c r="W433" s="6">
        <f>IF($E$7&gt;=W432,-PPMT(Hypotheses!$I$22,W432,Hypotheses!$E$7,Hypotheses!$I$87),0)</f>
        <v>0</v>
      </c>
      <c r="X433" s="6">
        <f>IF($E$7&gt;=X432,-PPMT(Hypotheses!$I$22,X432,Hypotheses!$E$7,Hypotheses!$I$87),0)</f>
        <v>0</v>
      </c>
      <c r="Y433" s="6">
        <f>IF($E$7&gt;=Y432,-PPMT(Hypotheses!$I$22,Y432,Hypotheses!$E$7,Hypotheses!$I$87),0)</f>
        <v>0</v>
      </c>
      <c r="Z433" s="6">
        <f>IF($E$7&gt;=Z432,-PPMT(Hypotheses!$I$22,Z432,Hypotheses!$E$7,Hypotheses!$I$87),0)</f>
        <v>0</v>
      </c>
      <c r="AA433" s="6">
        <f>IF($E$7&gt;=AA432,-PPMT(Hypotheses!$I$22,AA432,Hypotheses!$E$7,Hypotheses!$I$87),0)</f>
        <v>0</v>
      </c>
      <c r="AB433" s="6">
        <f>IF($E$7&gt;=AB432,-PPMT(Hypotheses!$I$22,AB432,Hypotheses!$E$7,Hypotheses!$I$87),0)</f>
        <v>0</v>
      </c>
    </row>
    <row r="434" spans="2:31" hidden="1" x14ac:dyDescent="0.4">
      <c r="B434" t="s">
        <v>17</v>
      </c>
      <c r="C434" t="s">
        <v>2</v>
      </c>
      <c r="I434" s="6">
        <f>IF($E$7&gt;=I432,-IPMT(Hypotheses!$I$22,I432,Hypotheses!$E$7,Hypotheses!$I$87),0)</f>
        <v>0</v>
      </c>
      <c r="J434" s="6">
        <f>IF($E$7&gt;=J432,-IPMT(Hypotheses!$I$22,J432,Hypotheses!$E$7,Hypotheses!$I$87),0)</f>
        <v>0</v>
      </c>
      <c r="K434" s="6">
        <f>IF($E$7&gt;=K432,-IPMT(Hypotheses!$I$22,K432,Hypotheses!$E$7,Hypotheses!$I$87),0)</f>
        <v>0</v>
      </c>
      <c r="L434" s="6">
        <f>IF($E$7&gt;=L432,-IPMT(Hypotheses!$I$22,L432,Hypotheses!$E$7,Hypotheses!$I$87),0)</f>
        <v>0</v>
      </c>
      <c r="M434" s="6">
        <f>IF($E$7&gt;=M432,-IPMT(Hypotheses!$I$22,M432,Hypotheses!$E$7,Hypotheses!$I$87),0)</f>
        <v>0</v>
      </c>
      <c r="N434" s="6">
        <f>IF($E$7&gt;=N432,-IPMT(Hypotheses!$I$22,N432,Hypotheses!$E$7,Hypotheses!$I$87),0)</f>
        <v>0</v>
      </c>
      <c r="O434" s="6">
        <f>IF($E$7&gt;=O432,-IPMT(Hypotheses!$I$22,O432,Hypotheses!$E$7,Hypotheses!$I$87),0)</f>
        <v>0</v>
      </c>
      <c r="P434" s="6">
        <f>IF($E$7&gt;=P432,-IPMT(Hypotheses!$I$22,P432,Hypotheses!$E$7,Hypotheses!$I$87),0)</f>
        <v>0</v>
      </c>
      <c r="Q434" s="6">
        <f>IF($E$7&gt;=Q432,-IPMT(Hypotheses!$I$22,Q432,Hypotheses!$E$7,Hypotheses!$I$87),0)</f>
        <v>0</v>
      </c>
      <c r="R434" s="6">
        <f>IF($E$7&gt;=R432,-IPMT(Hypotheses!$I$22,R432,Hypotheses!$E$7,Hypotheses!$I$87),0)</f>
        <v>0</v>
      </c>
      <c r="S434" s="6">
        <f>IF($E$7&gt;=S432,-IPMT(Hypotheses!$I$22,S432,Hypotheses!$E$7,Hypotheses!$I$87),0)</f>
        <v>0</v>
      </c>
      <c r="T434" s="6">
        <f>IF($E$7&gt;=T432,-IPMT(Hypotheses!$I$22,T432,Hypotheses!$E$7,Hypotheses!$I$87),0)</f>
        <v>0</v>
      </c>
      <c r="U434" s="6">
        <f>IF($E$7&gt;=U432,-IPMT(Hypotheses!$I$22,U432,Hypotheses!$E$7,Hypotheses!$I$87),0)</f>
        <v>0</v>
      </c>
      <c r="V434" s="6">
        <f>IF($E$7&gt;=V432,-IPMT(Hypotheses!$I$22,V432,Hypotheses!$E$7,Hypotheses!$I$87),0)</f>
        <v>0</v>
      </c>
      <c r="W434" s="6">
        <f>IF($E$7&gt;=W432,-IPMT(Hypotheses!$I$22,W432,Hypotheses!$E$7,Hypotheses!$I$87),0)</f>
        <v>0</v>
      </c>
      <c r="X434" s="6">
        <f>IF($E$7&gt;=X432,-IPMT(Hypotheses!$I$22,X432,Hypotheses!$E$7,Hypotheses!$I$87),0)</f>
        <v>0</v>
      </c>
      <c r="Y434" s="6">
        <f>IF($E$7&gt;=Y432,-IPMT(Hypotheses!$I$22,Y432,Hypotheses!$E$7,Hypotheses!$I$87),0)</f>
        <v>0</v>
      </c>
      <c r="Z434" s="6">
        <f>IF($E$7&gt;=Z432,-IPMT(Hypotheses!$I$22,Z432,Hypotheses!$E$7,Hypotheses!$I$87),0)</f>
        <v>0</v>
      </c>
      <c r="AA434" s="6">
        <f>IF($E$7&gt;=AA432,-IPMT(Hypotheses!$I$22,AA432,Hypotheses!$E$7,Hypotheses!$I$87),0)</f>
        <v>0</v>
      </c>
      <c r="AB434" s="6">
        <f>IF($E$7&gt;=AB432,-IPMT(Hypotheses!$I$22,AB432,Hypotheses!$E$7,Hypotheses!$I$87),0)</f>
        <v>0</v>
      </c>
    </row>
    <row r="435" spans="2:31" hidden="1" x14ac:dyDescent="0.4">
      <c r="B435" t="s">
        <v>17</v>
      </c>
      <c r="C435" t="s">
        <v>73</v>
      </c>
      <c r="D435" s="6">
        <f>D430</f>
        <v>0</v>
      </c>
      <c r="E435" s="6">
        <f>E430</f>
        <v>0</v>
      </c>
      <c r="F435" s="6">
        <f>F430</f>
        <v>0</v>
      </c>
      <c r="G435" s="6">
        <f>G430</f>
        <v>0</v>
      </c>
      <c r="H435" s="6">
        <f>H430</f>
        <v>0</v>
      </c>
      <c r="I435" s="6">
        <f>I430-I$91</f>
        <v>0</v>
      </c>
      <c r="J435" s="6">
        <f>I435*(1+$E$4)</f>
        <v>0</v>
      </c>
      <c r="K435" s="6">
        <f t="shared" ref="K435:AB435" si="345">J435*(1+$E$4)</f>
        <v>0</v>
      </c>
      <c r="L435" s="6">
        <f t="shared" si="345"/>
        <v>0</v>
      </c>
      <c r="M435" s="6">
        <f t="shared" si="345"/>
        <v>0</v>
      </c>
      <c r="N435" s="6">
        <f t="shared" si="345"/>
        <v>0</v>
      </c>
      <c r="O435" s="6">
        <f t="shared" si="345"/>
        <v>0</v>
      </c>
      <c r="P435" s="6">
        <f t="shared" si="345"/>
        <v>0</v>
      </c>
      <c r="Q435" s="6">
        <f t="shared" si="345"/>
        <v>0</v>
      </c>
      <c r="R435" s="6">
        <f t="shared" si="345"/>
        <v>0</v>
      </c>
      <c r="S435" s="6">
        <f t="shared" si="345"/>
        <v>0</v>
      </c>
      <c r="T435" s="6">
        <f t="shared" si="345"/>
        <v>0</v>
      </c>
      <c r="U435" s="6">
        <f t="shared" si="345"/>
        <v>0</v>
      </c>
      <c r="V435" s="6">
        <f t="shared" si="345"/>
        <v>0</v>
      </c>
      <c r="W435" s="6">
        <f t="shared" si="345"/>
        <v>0</v>
      </c>
      <c r="X435" s="6">
        <f t="shared" si="345"/>
        <v>0</v>
      </c>
      <c r="Y435" s="6">
        <f t="shared" si="345"/>
        <v>0</v>
      </c>
      <c r="Z435" s="6">
        <f t="shared" si="345"/>
        <v>0</v>
      </c>
      <c r="AA435" s="6">
        <f t="shared" si="345"/>
        <v>0</v>
      </c>
      <c r="AB435" s="6">
        <f t="shared" si="345"/>
        <v>0</v>
      </c>
    </row>
    <row r="436" spans="2:31" hidden="1" x14ac:dyDescent="0.4"/>
    <row r="437" spans="2:31" hidden="1" x14ac:dyDescent="0.4">
      <c r="J437">
        <v>1</v>
      </c>
      <c r="K437">
        <v>2</v>
      </c>
      <c r="L437">
        <v>3</v>
      </c>
      <c r="M437">
        <v>4</v>
      </c>
      <c r="N437">
        <v>5</v>
      </c>
      <c r="O437">
        <v>6</v>
      </c>
      <c r="P437">
        <v>7</v>
      </c>
      <c r="Q437">
        <v>8</v>
      </c>
      <c r="R437">
        <v>9</v>
      </c>
      <c r="S437">
        <v>10</v>
      </c>
      <c r="T437">
        <v>11</v>
      </c>
      <c r="U437">
        <v>12</v>
      </c>
      <c r="V437">
        <v>13</v>
      </c>
      <c r="W437">
        <v>14</v>
      </c>
      <c r="X437">
        <v>15</v>
      </c>
      <c r="Y437">
        <v>16</v>
      </c>
      <c r="Z437">
        <v>17</v>
      </c>
      <c r="AA437">
        <v>18</v>
      </c>
      <c r="AB437">
        <v>19</v>
      </c>
      <c r="AC437">
        <v>20</v>
      </c>
    </row>
    <row r="438" spans="2:31" hidden="1" x14ac:dyDescent="0.4">
      <c r="B438" t="s">
        <v>18</v>
      </c>
      <c r="C438" t="s">
        <v>1</v>
      </c>
      <c r="J438" s="6">
        <f>IF($E$7&gt;=J437,-PPMT(Hypotheses!$J$22,J437,Hypotheses!$E$7,Hypotheses!$J$87),0)</f>
        <v>0</v>
      </c>
      <c r="K438" s="6">
        <f>IF($E$7&gt;=K437,-PPMT(Hypotheses!$J$22,K437,Hypotheses!$E$7,Hypotheses!$J$87),0)</f>
        <v>0</v>
      </c>
      <c r="L438" s="6">
        <f>IF($E$7&gt;=L437,-PPMT(Hypotheses!$J$22,L437,Hypotheses!$E$7,Hypotheses!$J$87),0)</f>
        <v>0</v>
      </c>
      <c r="M438" s="6">
        <f>IF($E$7&gt;=M437,-PPMT(Hypotheses!$J$22,M437,Hypotheses!$E$7,Hypotheses!$J$87),0)</f>
        <v>0</v>
      </c>
      <c r="N438" s="6">
        <f>IF($E$7&gt;=N437,-PPMT(Hypotheses!$J$22,N437,Hypotheses!$E$7,Hypotheses!$J$87),0)</f>
        <v>0</v>
      </c>
      <c r="O438" s="6">
        <f>IF($E$7&gt;=O437,-PPMT(Hypotheses!$J$22,O437,Hypotheses!$E$7,Hypotheses!$J$87),0)</f>
        <v>0</v>
      </c>
      <c r="P438" s="6">
        <f>IF($E$7&gt;=P437,-PPMT(Hypotheses!$J$22,P437,Hypotheses!$E$7,Hypotheses!$J$87),0)</f>
        <v>0</v>
      </c>
      <c r="Q438" s="6">
        <f>IF($E$7&gt;=Q437,-PPMT(Hypotheses!$J$22,Q437,Hypotheses!$E$7,Hypotheses!$J$87),0)</f>
        <v>0</v>
      </c>
      <c r="R438" s="6">
        <f>IF($E$7&gt;=R437,-PPMT(Hypotheses!$J$22,R437,Hypotheses!$E$7,Hypotheses!$J$87),0)</f>
        <v>0</v>
      </c>
      <c r="S438" s="6">
        <f>IF($E$7&gt;=S437,-PPMT(Hypotheses!$J$22,S437,Hypotheses!$E$7,Hypotheses!$J$87),0)</f>
        <v>0</v>
      </c>
      <c r="T438" s="6">
        <f>IF($E$7&gt;=T437,-PPMT(Hypotheses!$J$22,T437,Hypotheses!$E$7,Hypotheses!$J$87),0)</f>
        <v>0</v>
      </c>
      <c r="U438" s="6">
        <f>IF($E$7&gt;=U437,-PPMT(Hypotheses!$J$22,U437,Hypotheses!$E$7,Hypotheses!$J$87),0)</f>
        <v>0</v>
      </c>
      <c r="V438" s="6">
        <f>IF($E$7&gt;=V437,-PPMT(Hypotheses!$J$22,V437,Hypotheses!$E$7,Hypotheses!$J$87),0)</f>
        <v>0</v>
      </c>
      <c r="W438" s="6">
        <f>IF($E$7&gt;=W437,-PPMT(Hypotheses!$J$22,W437,Hypotheses!$E$7,Hypotheses!$J$87),0)</f>
        <v>0</v>
      </c>
      <c r="X438" s="6">
        <f>IF($E$7&gt;=X437,-PPMT(Hypotheses!$J$22,X437,Hypotheses!$E$7,Hypotheses!$J$87),0)</f>
        <v>0</v>
      </c>
      <c r="Y438" s="6">
        <f>IF($E$7&gt;=Y437,-PPMT(Hypotheses!$J$22,Y437,Hypotheses!$E$7,Hypotheses!$J$87),0)</f>
        <v>0</v>
      </c>
      <c r="Z438" s="6">
        <f>IF($E$7&gt;=Z437,-PPMT(Hypotheses!$J$22,Z437,Hypotheses!$E$7,Hypotheses!$J$87),0)</f>
        <v>0</v>
      </c>
      <c r="AA438" s="6">
        <f>IF($E$7&gt;=AA437,-PPMT(Hypotheses!$J$22,AA437,Hypotheses!$E$7,Hypotheses!$J$87),0)</f>
        <v>0</v>
      </c>
      <c r="AB438" s="6">
        <f>IF($E$7&gt;=AB437,-PPMT(Hypotheses!$J$22,AB437,Hypotheses!$E$7,Hypotheses!$J$87),0)</f>
        <v>0</v>
      </c>
      <c r="AC438" s="6">
        <f>IF($E$7&gt;=AC437,-PPMT(Hypotheses!$J$22,AC437,Hypotheses!$E$7,Hypotheses!$J$87),0)</f>
        <v>0</v>
      </c>
    </row>
    <row r="439" spans="2:31" hidden="1" x14ac:dyDescent="0.4">
      <c r="B439" t="s">
        <v>18</v>
      </c>
      <c r="C439" t="s">
        <v>2</v>
      </c>
      <c r="J439" s="6">
        <f>IF($E$7&gt;=J437,-IPMT(Hypotheses!$J$22,J437,Hypotheses!$E$7,Hypotheses!$J$87),0)</f>
        <v>0</v>
      </c>
      <c r="K439" s="6">
        <f>IF($E$7&gt;=K437,-IPMT(Hypotheses!$J$22,K437,Hypotheses!$E$7,Hypotheses!$J$87),0)</f>
        <v>0</v>
      </c>
      <c r="L439" s="6">
        <f>IF($E$7&gt;=L437,-IPMT(Hypotheses!$J$22,L437,Hypotheses!$E$7,Hypotheses!$J$87),0)</f>
        <v>0</v>
      </c>
      <c r="M439" s="6">
        <f>IF($E$7&gt;=M437,-IPMT(Hypotheses!$J$22,M437,Hypotheses!$E$7,Hypotheses!$J$87),0)</f>
        <v>0</v>
      </c>
      <c r="N439" s="6">
        <f>IF($E$7&gt;=N437,-IPMT(Hypotheses!$J$22,N437,Hypotheses!$E$7,Hypotheses!$J$87),0)</f>
        <v>0</v>
      </c>
      <c r="O439" s="6">
        <f>IF($E$7&gt;=O437,-IPMT(Hypotheses!$J$22,O437,Hypotheses!$E$7,Hypotheses!$J$87),0)</f>
        <v>0</v>
      </c>
      <c r="P439" s="6">
        <f>IF($E$7&gt;=P437,-IPMT(Hypotheses!$J$22,P437,Hypotheses!$E$7,Hypotheses!$J$87),0)</f>
        <v>0</v>
      </c>
      <c r="Q439" s="6">
        <f>IF($E$7&gt;=Q437,-IPMT(Hypotheses!$J$22,Q437,Hypotheses!$E$7,Hypotheses!$J$87),0)</f>
        <v>0</v>
      </c>
      <c r="R439" s="6">
        <f>IF($E$7&gt;=R437,-IPMT(Hypotheses!$J$22,R437,Hypotheses!$E$7,Hypotheses!$J$87),0)</f>
        <v>0</v>
      </c>
      <c r="S439" s="6">
        <f>IF($E$7&gt;=S437,-IPMT(Hypotheses!$J$22,S437,Hypotheses!$E$7,Hypotheses!$J$87),0)</f>
        <v>0</v>
      </c>
      <c r="T439" s="6">
        <f>IF($E$7&gt;=T437,-IPMT(Hypotheses!$J$22,T437,Hypotheses!$E$7,Hypotheses!$J$87),0)</f>
        <v>0</v>
      </c>
      <c r="U439" s="6">
        <f>IF($E$7&gt;=U437,-IPMT(Hypotheses!$J$22,U437,Hypotheses!$E$7,Hypotheses!$J$87),0)</f>
        <v>0</v>
      </c>
      <c r="V439" s="6">
        <f>IF($E$7&gt;=V437,-IPMT(Hypotheses!$J$22,V437,Hypotheses!$E$7,Hypotheses!$J$87),0)</f>
        <v>0</v>
      </c>
      <c r="W439" s="6">
        <f>IF($E$7&gt;=W437,-IPMT(Hypotheses!$J$22,W437,Hypotheses!$E$7,Hypotheses!$J$87),0)</f>
        <v>0</v>
      </c>
      <c r="X439" s="6">
        <f>IF($E$7&gt;=X437,-IPMT(Hypotheses!$J$22,X437,Hypotheses!$E$7,Hypotheses!$J$87),0)</f>
        <v>0</v>
      </c>
      <c r="Y439" s="6">
        <f>IF($E$7&gt;=Y437,-IPMT(Hypotheses!$J$22,Y437,Hypotheses!$E$7,Hypotheses!$J$87),0)</f>
        <v>0</v>
      </c>
      <c r="Z439" s="6">
        <f>IF($E$7&gt;=Z437,-IPMT(Hypotheses!$J$22,Z437,Hypotheses!$E$7,Hypotheses!$J$87),0)</f>
        <v>0</v>
      </c>
      <c r="AA439" s="6">
        <f>IF($E$7&gt;=AA437,-IPMT(Hypotheses!$J$22,AA437,Hypotheses!$E$7,Hypotheses!$J$87),0)</f>
        <v>0</v>
      </c>
      <c r="AB439" s="6">
        <f>IF($E$7&gt;=AB437,-IPMT(Hypotheses!$J$22,AB437,Hypotheses!$E$7,Hypotheses!$J$87),0)</f>
        <v>0</v>
      </c>
      <c r="AC439" s="6">
        <f>IF($C$7&gt;=AC437,-IPMT(Hypotheses!$J$20,AC437,Hypotheses!$C$7,Hypotheses!$J$45),0)</f>
        <v>0</v>
      </c>
    </row>
    <row r="440" spans="2:31" hidden="1" x14ac:dyDescent="0.4">
      <c r="B440" t="s">
        <v>18</v>
      </c>
      <c r="C440" t="s">
        <v>73</v>
      </c>
      <c r="D440" s="6">
        <f t="shared" ref="D440:I440" si="346">D435</f>
        <v>0</v>
      </c>
      <c r="E440" s="6">
        <f t="shared" si="346"/>
        <v>0</v>
      </c>
      <c r="F440" s="6">
        <f t="shared" si="346"/>
        <v>0</v>
      </c>
      <c r="G440" s="6">
        <f t="shared" si="346"/>
        <v>0</v>
      </c>
      <c r="H440" s="6">
        <f t="shared" si="346"/>
        <v>0</v>
      </c>
      <c r="I440" s="6">
        <f t="shared" si="346"/>
        <v>0</v>
      </c>
      <c r="J440" s="6">
        <f>J435-J$91</f>
        <v>0</v>
      </c>
      <c r="K440" s="6">
        <f>J440*(1+$E$4)</f>
        <v>0</v>
      </c>
      <c r="L440" s="6">
        <f t="shared" ref="L440:AC440" si="347">K440*(1+$E$4)</f>
        <v>0</v>
      </c>
      <c r="M440" s="6">
        <f t="shared" si="347"/>
        <v>0</v>
      </c>
      <c r="N440" s="6">
        <f t="shared" si="347"/>
        <v>0</v>
      </c>
      <c r="O440" s="6">
        <f t="shared" si="347"/>
        <v>0</v>
      </c>
      <c r="P440" s="6">
        <f t="shared" si="347"/>
        <v>0</v>
      </c>
      <c r="Q440" s="6">
        <f t="shared" si="347"/>
        <v>0</v>
      </c>
      <c r="R440" s="6">
        <f t="shared" si="347"/>
        <v>0</v>
      </c>
      <c r="S440" s="6">
        <f t="shared" si="347"/>
        <v>0</v>
      </c>
      <c r="T440" s="6">
        <f t="shared" si="347"/>
        <v>0</v>
      </c>
      <c r="U440" s="6">
        <f t="shared" si="347"/>
        <v>0</v>
      </c>
      <c r="V440" s="6">
        <f t="shared" si="347"/>
        <v>0</v>
      </c>
      <c r="W440" s="6">
        <f t="shared" si="347"/>
        <v>0</v>
      </c>
      <c r="X440" s="6">
        <f t="shared" si="347"/>
        <v>0</v>
      </c>
      <c r="Y440" s="6">
        <f t="shared" si="347"/>
        <v>0</v>
      </c>
      <c r="Z440" s="6">
        <f t="shared" si="347"/>
        <v>0</v>
      </c>
      <c r="AA440" s="6">
        <f t="shared" si="347"/>
        <v>0</v>
      </c>
      <c r="AB440" s="6">
        <f t="shared" si="347"/>
        <v>0</v>
      </c>
      <c r="AC440" s="6">
        <f t="shared" si="347"/>
        <v>0</v>
      </c>
    </row>
    <row r="441" spans="2:31" hidden="1" x14ac:dyDescent="0.4"/>
    <row r="442" spans="2:31" hidden="1" x14ac:dyDescent="0.4">
      <c r="K442">
        <v>1</v>
      </c>
      <c r="L442">
        <v>2</v>
      </c>
      <c r="M442">
        <v>3</v>
      </c>
      <c r="N442">
        <v>4</v>
      </c>
      <c r="O442">
        <v>5</v>
      </c>
      <c r="P442">
        <v>6</v>
      </c>
      <c r="Q442">
        <v>7</v>
      </c>
      <c r="R442">
        <v>8</v>
      </c>
      <c r="S442">
        <v>9</v>
      </c>
      <c r="T442">
        <v>10</v>
      </c>
      <c r="U442">
        <v>11</v>
      </c>
      <c r="V442">
        <v>12</v>
      </c>
      <c r="W442">
        <v>13</v>
      </c>
      <c r="X442">
        <v>14</v>
      </c>
      <c r="Y442">
        <v>15</v>
      </c>
      <c r="Z442">
        <v>16</v>
      </c>
      <c r="AA442">
        <v>17</v>
      </c>
      <c r="AB442">
        <v>18</v>
      </c>
      <c r="AC442">
        <v>19</v>
      </c>
      <c r="AD442">
        <v>20</v>
      </c>
    </row>
    <row r="443" spans="2:31" hidden="1" x14ac:dyDescent="0.4">
      <c r="B443" t="s">
        <v>19</v>
      </c>
      <c r="C443" t="s">
        <v>1</v>
      </c>
      <c r="K443" s="6">
        <f>IF($E$7&gt;=K442,-PPMT(Hypotheses!$K$22,K442,Hypotheses!$E$7,Hypotheses!$K$87),0)</f>
        <v>0</v>
      </c>
      <c r="L443" s="6">
        <f>IF($E$7&gt;=L442,-PPMT(Hypotheses!$K$22,L442,Hypotheses!$E$7,Hypotheses!$K$87),0)</f>
        <v>0</v>
      </c>
      <c r="M443" s="6">
        <f>IF($E$7&gt;=M442,-PPMT(Hypotheses!$K$22,M442,Hypotheses!$E$7,Hypotheses!$K$87),0)</f>
        <v>0</v>
      </c>
      <c r="N443" s="6">
        <f>IF($E$7&gt;=N442,-PPMT(Hypotheses!$K$22,N442,Hypotheses!$E$7,Hypotheses!$K$87),0)</f>
        <v>0</v>
      </c>
      <c r="O443" s="6">
        <f>IF($E$7&gt;=O442,-PPMT(Hypotheses!$K$22,O442,Hypotheses!$E$7,Hypotheses!$K$87),0)</f>
        <v>0</v>
      </c>
      <c r="P443" s="6">
        <f>IF($E$7&gt;=P442,-PPMT(Hypotheses!$K$22,P442,Hypotheses!$E$7,Hypotheses!$K$87),0)</f>
        <v>0</v>
      </c>
      <c r="Q443" s="6">
        <f>IF($E$7&gt;=Q442,-PPMT(Hypotheses!$K$22,Q442,Hypotheses!$E$7,Hypotheses!$K$87),0)</f>
        <v>0</v>
      </c>
      <c r="R443" s="6">
        <f>IF($E$7&gt;=R442,-PPMT(Hypotheses!$K$22,R442,Hypotheses!$E$7,Hypotheses!$K$87),0)</f>
        <v>0</v>
      </c>
      <c r="S443" s="6">
        <f>IF($E$7&gt;=S442,-PPMT(Hypotheses!$K$22,S442,Hypotheses!$E$7,Hypotheses!$K$87),0)</f>
        <v>0</v>
      </c>
      <c r="T443" s="6">
        <f>IF($E$7&gt;=T442,-PPMT(Hypotheses!$K$22,T442,Hypotheses!$E$7,Hypotheses!$K$87),0)</f>
        <v>0</v>
      </c>
      <c r="U443" s="6">
        <f>IF($E$7&gt;=U442,-PPMT(Hypotheses!$K$22,U442,Hypotheses!$E$7,Hypotheses!$K$87),0)</f>
        <v>0</v>
      </c>
      <c r="V443" s="6">
        <f>IF($E$7&gt;=V442,-PPMT(Hypotheses!$K$22,V442,Hypotheses!$E$7,Hypotheses!$K$87),0)</f>
        <v>0</v>
      </c>
      <c r="W443" s="6">
        <f>IF($E$7&gt;=W442,-PPMT(Hypotheses!$K$22,W442,Hypotheses!$E$7,Hypotheses!$K$87),0)</f>
        <v>0</v>
      </c>
      <c r="X443" s="6">
        <f>IF($E$7&gt;=X442,-PPMT(Hypotheses!$K$22,X442,Hypotheses!$E$7,Hypotheses!$K$87),0)</f>
        <v>0</v>
      </c>
      <c r="Y443" s="6">
        <f>IF($E$7&gt;=Y442,-PPMT(Hypotheses!$K$22,Y442,Hypotheses!$E$7,Hypotheses!$K$87),0)</f>
        <v>0</v>
      </c>
      <c r="Z443" s="6">
        <f>IF($E$7&gt;=Z442,-PPMT(Hypotheses!$K$22,Z442,Hypotheses!$E$7,Hypotheses!$K$87),0)</f>
        <v>0</v>
      </c>
      <c r="AA443" s="6">
        <f>IF($E$7&gt;=AA442,-PPMT(Hypotheses!$K$22,AA442,Hypotheses!$E$7,Hypotheses!$K$87),0)</f>
        <v>0</v>
      </c>
      <c r="AB443" s="6">
        <f>IF($E$7&gt;=AB442,-PPMT(Hypotheses!$K$22,AB442,Hypotheses!$E$7,Hypotheses!$K$87),0)</f>
        <v>0</v>
      </c>
      <c r="AC443" s="6">
        <f>IF($E$7&gt;=AC442,-PPMT(Hypotheses!$K$22,AC442,Hypotheses!$E$7,Hypotheses!$K$87),0)</f>
        <v>0</v>
      </c>
      <c r="AD443" s="6">
        <f>IF($E$7&gt;=AD442,-PPMT(Hypotheses!$K$22,AD442,Hypotheses!$E$7,Hypotheses!$K$87),0)</f>
        <v>0</v>
      </c>
    </row>
    <row r="444" spans="2:31" hidden="1" x14ac:dyDescent="0.4">
      <c r="B444" t="s">
        <v>19</v>
      </c>
      <c r="C444" t="s">
        <v>2</v>
      </c>
      <c r="K444" s="6">
        <f>IF($E$7&gt;=K442,-IPMT(Hypotheses!$K$22,K442,Hypotheses!$E$7,Hypotheses!$K$87),0)</f>
        <v>0</v>
      </c>
      <c r="L444" s="6">
        <f>IF($E$7&gt;=L442,-IPMT(Hypotheses!$K$22,L442,Hypotheses!$E$7,Hypotheses!$K$87),0)</f>
        <v>0</v>
      </c>
      <c r="M444" s="6">
        <f>IF($E$7&gt;=M442,-IPMT(Hypotheses!$K$22,M442,Hypotheses!$E$7,Hypotheses!$K$87),0)</f>
        <v>0</v>
      </c>
      <c r="N444" s="6">
        <f>IF($E$7&gt;=N442,-IPMT(Hypotheses!$K$22,N442,Hypotheses!$E$7,Hypotheses!$K$87),0)</f>
        <v>0</v>
      </c>
      <c r="O444" s="6">
        <f>IF($E$7&gt;=O442,-IPMT(Hypotheses!$K$22,O442,Hypotheses!$E$7,Hypotheses!$K$87),0)</f>
        <v>0</v>
      </c>
      <c r="P444" s="6">
        <f>IF($E$7&gt;=P442,-IPMT(Hypotheses!$K$22,P442,Hypotheses!$E$7,Hypotheses!$K$87),0)</f>
        <v>0</v>
      </c>
      <c r="Q444" s="6">
        <f>IF($E$7&gt;=Q442,-IPMT(Hypotheses!$K$22,Q442,Hypotheses!$E$7,Hypotheses!$K$87),0)</f>
        <v>0</v>
      </c>
      <c r="R444" s="6">
        <f>IF($E$7&gt;=R442,-IPMT(Hypotheses!$K$22,R442,Hypotheses!$E$7,Hypotheses!$K$87),0)</f>
        <v>0</v>
      </c>
      <c r="S444" s="6">
        <f>IF($E$7&gt;=S442,-IPMT(Hypotheses!$K$22,S442,Hypotheses!$E$7,Hypotheses!$K$87),0)</f>
        <v>0</v>
      </c>
      <c r="T444" s="6">
        <f>IF($E$7&gt;=T442,-IPMT(Hypotheses!$K$22,T442,Hypotheses!$E$7,Hypotheses!$K$87),0)</f>
        <v>0</v>
      </c>
      <c r="U444" s="6">
        <f>IF($E$7&gt;=U442,-IPMT(Hypotheses!$K$22,U442,Hypotheses!$E$7,Hypotheses!$K$87),0)</f>
        <v>0</v>
      </c>
      <c r="V444" s="6">
        <f>IF($E$7&gt;=V442,-IPMT(Hypotheses!$K$22,V442,Hypotheses!$E$7,Hypotheses!$K$87),0)</f>
        <v>0</v>
      </c>
      <c r="W444" s="6">
        <f>IF($E$7&gt;=W442,-IPMT(Hypotheses!$K$22,W442,Hypotheses!$E$7,Hypotheses!$K$87),0)</f>
        <v>0</v>
      </c>
      <c r="X444" s="6">
        <f>IF($E$7&gt;=X442,-IPMT(Hypotheses!$K$22,X442,Hypotheses!$E$7,Hypotheses!$K$87),0)</f>
        <v>0</v>
      </c>
      <c r="Y444" s="6">
        <f>IF($E$7&gt;=Y442,-IPMT(Hypotheses!$K$22,Y442,Hypotheses!$E$7,Hypotheses!$K$87),0)</f>
        <v>0</v>
      </c>
      <c r="Z444" s="6">
        <f>IF($E$7&gt;=Z442,-IPMT(Hypotheses!$K$22,Z442,Hypotheses!$E$7,Hypotheses!$K$87),0)</f>
        <v>0</v>
      </c>
      <c r="AA444" s="6">
        <f>IF($E$7&gt;=AA442,-IPMT(Hypotheses!$K$22,AA442,Hypotheses!$E$7,Hypotheses!$K$87),0)</f>
        <v>0</v>
      </c>
      <c r="AB444" s="6">
        <f>IF($E$7&gt;=AB442,-IPMT(Hypotheses!$K$22,AB442,Hypotheses!$E$7,Hypotheses!$K$87),0)</f>
        <v>0</v>
      </c>
      <c r="AC444" s="6">
        <f>IF($E$7&gt;=AC442,-IPMT(Hypotheses!$K$22,AC442,Hypotheses!$E$7,Hypotheses!$K$87),0)</f>
        <v>0</v>
      </c>
      <c r="AD444" s="6">
        <f>IF($E$7&gt;=AD442,-IPMT(Hypotheses!$K$22,AD442,Hypotheses!$E$7,Hypotheses!$K$87),0)</f>
        <v>0</v>
      </c>
    </row>
    <row r="445" spans="2:31" hidden="1" x14ac:dyDescent="0.4">
      <c r="B445" t="s">
        <v>19</v>
      </c>
      <c r="C445" t="s">
        <v>73</v>
      </c>
      <c r="D445" s="6">
        <f t="shared" ref="D445:J445" si="348">D440</f>
        <v>0</v>
      </c>
      <c r="E445" s="6">
        <f t="shared" si="348"/>
        <v>0</v>
      </c>
      <c r="F445" s="6">
        <f t="shared" si="348"/>
        <v>0</v>
      </c>
      <c r="G445" s="6">
        <f t="shared" si="348"/>
        <v>0</v>
      </c>
      <c r="H445" s="6">
        <f t="shared" si="348"/>
        <v>0</v>
      </c>
      <c r="I445" s="6">
        <f t="shared" si="348"/>
        <v>0</v>
      </c>
      <c r="J445" s="6">
        <f t="shared" si="348"/>
        <v>0</v>
      </c>
      <c r="K445" s="6">
        <f>K440-K$91</f>
        <v>0</v>
      </c>
      <c r="L445" s="6">
        <f>K445*(1+$E$4)</f>
        <v>0</v>
      </c>
      <c r="M445" s="6">
        <f t="shared" ref="M445:AD445" si="349">L445*(1+$E$4)</f>
        <v>0</v>
      </c>
      <c r="N445" s="6">
        <f t="shared" si="349"/>
        <v>0</v>
      </c>
      <c r="O445" s="6">
        <f t="shared" si="349"/>
        <v>0</v>
      </c>
      <c r="P445" s="6">
        <f t="shared" si="349"/>
        <v>0</v>
      </c>
      <c r="Q445" s="6">
        <f t="shared" si="349"/>
        <v>0</v>
      </c>
      <c r="R445" s="6">
        <f t="shared" si="349"/>
        <v>0</v>
      </c>
      <c r="S445" s="6">
        <f t="shared" si="349"/>
        <v>0</v>
      </c>
      <c r="T445" s="6">
        <f t="shared" si="349"/>
        <v>0</v>
      </c>
      <c r="U445" s="6">
        <f t="shared" si="349"/>
        <v>0</v>
      </c>
      <c r="V445" s="6">
        <f t="shared" si="349"/>
        <v>0</v>
      </c>
      <c r="W445" s="6">
        <f t="shared" si="349"/>
        <v>0</v>
      </c>
      <c r="X445" s="6">
        <f t="shared" si="349"/>
        <v>0</v>
      </c>
      <c r="Y445" s="6">
        <f t="shared" si="349"/>
        <v>0</v>
      </c>
      <c r="Z445" s="6">
        <f t="shared" si="349"/>
        <v>0</v>
      </c>
      <c r="AA445" s="6">
        <f t="shared" si="349"/>
        <v>0</v>
      </c>
      <c r="AB445" s="6">
        <f t="shared" si="349"/>
        <v>0</v>
      </c>
      <c r="AC445" s="6">
        <f t="shared" si="349"/>
        <v>0</v>
      </c>
      <c r="AD445" s="6">
        <f t="shared" si="349"/>
        <v>0</v>
      </c>
    </row>
    <row r="446" spans="2:31" hidden="1" x14ac:dyDescent="0.4"/>
    <row r="447" spans="2:31" hidden="1" x14ac:dyDescent="0.4">
      <c r="L447">
        <v>1</v>
      </c>
      <c r="M447">
        <v>2</v>
      </c>
      <c r="N447">
        <v>3</v>
      </c>
      <c r="O447">
        <v>4</v>
      </c>
      <c r="P447">
        <v>5</v>
      </c>
      <c r="Q447">
        <v>6</v>
      </c>
      <c r="R447">
        <v>7</v>
      </c>
      <c r="S447">
        <v>8</v>
      </c>
      <c r="T447">
        <v>9</v>
      </c>
      <c r="U447">
        <v>10</v>
      </c>
      <c r="V447">
        <v>11</v>
      </c>
      <c r="W447">
        <v>12</v>
      </c>
      <c r="X447">
        <v>13</v>
      </c>
      <c r="Y447">
        <v>14</v>
      </c>
      <c r="Z447">
        <v>15</v>
      </c>
      <c r="AA447">
        <v>16</v>
      </c>
      <c r="AB447">
        <v>17</v>
      </c>
      <c r="AC447">
        <v>18</v>
      </c>
      <c r="AD447">
        <v>19</v>
      </c>
      <c r="AE447">
        <v>20</v>
      </c>
    </row>
    <row r="448" spans="2:31" hidden="1" x14ac:dyDescent="0.4">
      <c r="B448" t="s">
        <v>20</v>
      </c>
      <c r="C448" t="s">
        <v>1</v>
      </c>
      <c r="L448" s="6">
        <f>IF($E$7&gt;=L447,-PPMT(Hypotheses!$L$22,L447,Hypotheses!$E$7,Hypotheses!$L$87),0)</f>
        <v>0</v>
      </c>
      <c r="M448" s="6">
        <f>IF($E$7&gt;=M447,-PPMT(Hypotheses!$L$22,M447,Hypotheses!$E$7,Hypotheses!$L$87),0)</f>
        <v>0</v>
      </c>
      <c r="N448" s="6">
        <f>IF($E$7&gt;=N447,-PPMT(Hypotheses!$L$22,N447,Hypotheses!$E$7,Hypotheses!$L$87),0)</f>
        <v>0</v>
      </c>
      <c r="O448" s="6">
        <f>IF($E$7&gt;=O447,-PPMT(Hypotheses!$L$22,O447,Hypotheses!$E$7,Hypotheses!$L$87),0)</f>
        <v>0</v>
      </c>
      <c r="P448" s="6">
        <f>IF($E$7&gt;=P447,-PPMT(Hypotheses!$L$22,P447,Hypotheses!$E$7,Hypotheses!$L$87),0)</f>
        <v>0</v>
      </c>
      <c r="Q448" s="6">
        <f>IF($E$7&gt;=Q447,-PPMT(Hypotheses!$L$22,Q447,Hypotheses!$E$7,Hypotheses!$L$87),0)</f>
        <v>0</v>
      </c>
      <c r="R448" s="6">
        <f>IF($E$7&gt;=R447,-PPMT(Hypotheses!$L$22,R447,Hypotheses!$E$7,Hypotheses!$L$87),0)</f>
        <v>0</v>
      </c>
      <c r="S448" s="6">
        <f>IF($E$7&gt;=S447,-PPMT(Hypotheses!$L$22,S447,Hypotheses!$E$7,Hypotheses!$L$87),0)</f>
        <v>0</v>
      </c>
      <c r="T448" s="6">
        <f>IF($E$7&gt;=T447,-PPMT(Hypotheses!$L$22,T447,Hypotheses!$E$7,Hypotheses!$L$87),0)</f>
        <v>0</v>
      </c>
      <c r="U448" s="6">
        <f>IF($E$7&gt;=U447,-PPMT(Hypotheses!$L$22,U447,Hypotheses!$E$7,Hypotheses!$L$87),0)</f>
        <v>0</v>
      </c>
      <c r="V448" s="6">
        <f>IF($E$7&gt;=V447,-PPMT(Hypotheses!$L$22,V447,Hypotheses!$E$7,Hypotheses!$L$87),0)</f>
        <v>0</v>
      </c>
      <c r="W448" s="6">
        <f>IF($E$7&gt;=W447,-PPMT(Hypotheses!$L$22,W447,Hypotheses!$E$7,Hypotheses!$L$87),0)</f>
        <v>0</v>
      </c>
      <c r="X448" s="6">
        <f>IF($E$7&gt;=X447,-PPMT(Hypotheses!$L$22,X447,Hypotheses!$E$7,Hypotheses!$L$87),0)</f>
        <v>0</v>
      </c>
      <c r="Y448" s="6">
        <f>IF($E$7&gt;=Y447,-PPMT(Hypotheses!$L$22,Y447,Hypotheses!$E$7,Hypotheses!$L$87),0)</f>
        <v>0</v>
      </c>
      <c r="Z448" s="6">
        <f>IF($E$7&gt;=Z447,-PPMT(Hypotheses!$L$22,Z447,Hypotheses!$E$7,Hypotheses!$L$87),0)</f>
        <v>0</v>
      </c>
      <c r="AA448" s="6">
        <f>IF($E$7&gt;=AA447,-PPMT(Hypotheses!$L$22,AA447,Hypotheses!$E$7,Hypotheses!$L$87),0)</f>
        <v>0</v>
      </c>
      <c r="AB448" s="6">
        <f>IF($E$7&gt;=AB447,-PPMT(Hypotheses!$L$22,AB447,Hypotheses!$E$7,Hypotheses!$L$87),0)</f>
        <v>0</v>
      </c>
      <c r="AC448" s="6">
        <f>IF($E$7&gt;=AC447,-PPMT(Hypotheses!$L$22,AC447,Hypotheses!$E$7,Hypotheses!$L$87),0)</f>
        <v>0</v>
      </c>
      <c r="AD448" s="6">
        <f>IF($E$7&gt;=AD447,-PPMT(Hypotheses!$L$22,AD447,Hypotheses!$E$7,Hypotheses!$L$87),0)</f>
        <v>0</v>
      </c>
      <c r="AE448" s="6">
        <f>IF($E$7&gt;=AE447,-PPMT(Hypotheses!$L$22,AE447,Hypotheses!$E$7,Hypotheses!$L$87),0)</f>
        <v>0</v>
      </c>
    </row>
    <row r="449" spans="2:34" hidden="1" x14ac:dyDescent="0.4">
      <c r="B449" t="s">
        <v>20</v>
      </c>
      <c r="C449" t="s">
        <v>2</v>
      </c>
      <c r="L449" s="6">
        <f>IF($E$7&gt;=L447,-IPMT(Hypotheses!$L$22,L447,Hypotheses!$E$7,Hypotheses!$L$87),0)</f>
        <v>0</v>
      </c>
      <c r="M449" s="6">
        <f>IF($E$7&gt;=M447,-IPMT(Hypotheses!$L$22,M447,Hypotheses!$E$7,Hypotheses!$L$87),0)</f>
        <v>0</v>
      </c>
      <c r="N449" s="6">
        <f>IF($E$7&gt;=N447,-IPMT(Hypotheses!$L$22,N447,Hypotheses!$E$7,Hypotheses!$L$87),0)</f>
        <v>0</v>
      </c>
      <c r="O449" s="6">
        <f>IF($E$7&gt;=O447,-IPMT(Hypotheses!$L$22,O447,Hypotheses!$E$7,Hypotheses!$L$87),0)</f>
        <v>0</v>
      </c>
      <c r="P449" s="6">
        <f>IF($E$7&gt;=P447,-IPMT(Hypotheses!$L$22,P447,Hypotheses!$E$7,Hypotheses!$L$87),0)</f>
        <v>0</v>
      </c>
      <c r="Q449" s="6">
        <f>IF($E$7&gt;=Q447,-IPMT(Hypotheses!$L$22,Q447,Hypotheses!$E$7,Hypotheses!$L$87),0)</f>
        <v>0</v>
      </c>
      <c r="R449" s="6">
        <f>IF($E$7&gt;=R447,-IPMT(Hypotheses!$L$22,R447,Hypotheses!$E$7,Hypotheses!$L$87),0)</f>
        <v>0</v>
      </c>
      <c r="S449" s="6">
        <f>IF($E$7&gt;=S447,-IPMT(Hypotheses!$L$22,S447,Hypotheses!$E$7,Hypotheses!$L$87),0)</f>
        <v>0</v>
      </c>
      <c r="T449" s="6">
        <f>IF($E$7&gt;=T447,-IPMT(Hypotheses!$L$22,T447,Hypotheses!$E$7,Hypotheses!$L$87),0)</f>
        <v>0</v>
      </c>
      <c r="U449" s="6">
        <f>IF($E$7&gt;=U447,-IPMT(Hypotheses!$L$22,U447,Hypotheses!$E$7,Hypotheses!$L$87),0)</f>
        <v>0</v>
      </c>
      <c r="V449" s="6">
        <f>IF($E$7&gt;=V447,-IPMT(Hypotheses!$L$22,V447,Hypotheses!$E$7,Hypotheses!$L$87),0)</f>
        <v>0</v>
      </c>
      <c r="W449" s="6">
        <f>IF($E$7&gt;=W447,-IPMT(Hypotheses!$L$22,W447,Hypotheses!$E$7,Hypotheses!$L$87),0)</f>
        <v>0</v>
      </c>
      <c r="X449" s="6">
        <f>IF($E$7&gt;=X447,-IPMT(Hypotheses!$L$22,X447,Hypotheses!$E$7,Hypotheses!$L$87),0)</f>
        <v>0</v>
      </c>
      <c r="Y449" s="6">
        <f>IF($E$7&gt;=Y447,-IPMT(Hypotheses!$L$22,Y447,Hypotheses!$E$7,Hypotheses!$L$87),0)</f>
        <v>0</v>
      </c>
      <c r="Z449" s="6">
        <f>IF($E$7&gt;=Z447,-IPMT(Hypotheses!$L$22,Z447,Hypotheses!$E$7,Hypotheses!$L$87),0)</f>
        <v>0</v>
      </c>
      <c r="AA449" s="6">
        <f>IF($E$7&gt;=AA447,-IPMT(Hypotheses!$L$22,AA447,Hypotheses!$E$7,Hypotheses!$L$87),0)</f>
        <v>0</v>
      </c>
      <c r="AB449" s="6">
        <f>IF($E$7&gt;=AB447,-IPMT(Hypotheses!$L$22,AB447,Hypotheses!$E$7,Hypotheses!$L$87),0)</f>
        <v>0</v>
      </c>
      <c r="AC449" s="6">
        <f>IF($E$7&gt;=AC447,-IPMT(Hypotheses!$L$22,AC447,Hypotheses!$E$7,Hypotheses!$L$87),0)</f>
        <v>0</v>
      </c>
      <c r="AD449" s="6">
        <f>IF($E$7&gt;=AD447,-IPMT(Hypotheses!$L$22,AD447,Hypotheses!$E$7,Hypotheses!$L$87),0)</f>
        <v>0</v>
      </c>
      <c r="AE449" s="6">
        <f>IF($E$7&gt;=AE447,-IPMT(Hypotheses!$L$22,AE447,Hypotheses!$E$7,Hypotheses!$L$87),0)</f>
        <v>0</v>
      </c>
    </row>
    <row r="450" spans="2:34" hidden="1" x14ac:dyDescent="0.4">
      <c r="B450" t="s">
        <v>20</v>
      </c>
      <c r="C450" t="s">
        <v>73</v>
      </c>
      <c r="D450" s="6">
        <f t="shared" ref="D450:K450" si="350">D445</f>
        <v>0</v>
      </c>
      <c r="E450" s="6">
        <f t="shared" si="350"/>
        <v>0</v>
      </c>
      <c r="F450" s="6">
        <f t="shared" si="350"/>
        <v>0</v>
      </c>
      <c r="G450" s="6">
        <f t="shared" si="350"/>
        <v>0</v>
      </c>
      <c r="H450" s="6">
        <f t="shared" si="350"/>
        <v>0</v>
      </c>
      <c r="I450" s="6">
        <f t="shared" si="350"/>
        <v>0</v>
      </c>
      <c r="J450" s="6">
        <f t="shared" si="350"/>
        <v>0</v>
      </c>
      <c r="K450" s="6">
        <f t="shared" si="350"/>
        <v>0</v>
      </c>
      <c r="L450" s="6">
        <f>L445-L$91</f>
        <v>0</v>
      </c>
      <c r="M450" s="6">
        <f>L450*(1+$E$4)</f>
        <v>0</v>
      </c>
      <c r="N450" s="6">
        <f t="shared" ref="N450:AE450" si="351">M450*(1+$E$4)</f>
        <v>0</v>
      </c>
      <c r="O450" s="6">
        <f t="shared" si="351"/>
        <v>0</v>
      </c>
      <c r="P450" s="6">
        <f t="shared" si="351"/>
        <v>0</v>
      </c>
      <c r="Q450" s="6">
        <f t="shared" si="351"/>
        <v>0</v>
      </c>
      <c r="R450" s="6">
        <f t="shared" si="351"/>
        <v>0</v>
      </c>
      <c r="S450" s="6">
        <f t="shared" si="351"/>
        <v>0</v>
      </c>
      <c r="T450" s="6">
        <f t="shared" si="351"/>
        <v>0</v>
      </c>
      <c r="U450" s="6">
        <f t="shared" si="351"/>
        <v>0</v>
      </c>
      <c r="V450" s="6">
        <f t="shared" si="351"/>
        <v>0</v>
      </c>
      <c r="W450" s="6">
        <f t="shared" si="351"/>
        <v>0</v>
      </c>
      <c r="X450" s="6">
        <f t="shared" si="351"/>
        <v>0</v>
      </c>
      <c r="Y450" s="6">
        <f t="shared" si="351"/>
        <v>0</v>
      </c>
      <c r="Z450" s="6">
        <f t="shared" si="351"/>
        <v>0</v>
      </c>
      <c r="AA450" s="6">
        <f t="shared" si="351"/>
        <v>0</v>
      </c>
      <c r="AB450" s="6">
        <f t="shared" si="351"/>
        <v>0</v>
      </c>
      <c r="AC450" s="6">
        <f t="shared" si="351"/>
        <v>0</v>
      </c>
      <c r="AD450" s="6">
        <f t="shared" si="351"/>
        <v>0</v>
      </c>
      <c r="AE450" s="6">
        <f t="shared" si="351"/>
        <v>0</v>
      </c>
    </row>
    <row r="451" spans="2:34" hidden="1" x14ac:dyDescent="0.4"/>
    <row r="452" spans="2:34" hidden="1" x14ac:dyDescent="0.4">
      <c r="M452">
        <v>1</v>
      </c>
      <c r="N452">
        <v>2</v>
      </c>
      <c r="O452">
        <v>3</v>
      </c>
      <c r="P452">
        <v>4</v>
      </c>
      <c r="Q452">
        <v>5</v>
      </c>
      <c r="R452">
        <v>6</v>
      </c>
      <c r="S452">
        <v>7</v>
      </c>
      <c r="T452">
        <v>8</v>
      </c>
      <c r="U452">
        <v>9</v>
      </c>
      <c r="V452">
        <v>10</v>
      </c>
      <c r="W452">
        <v>11</v>
      </c>
      <c r="X452">
        <v>12</v>
      </c>
      <c r="Y452">
        <v>13</v>
      </c>
      <c r="Z452">
        <v>14</v>
      </c>
      <c r="AA452">
        <v>15</v>
      </c>
      <c r="AB452">
        <v>16</v>
      </c>
      <c r="AC452">
        <v>17</v>
      </c>
      <c r="AD452">
        <v>18</v>
      </c>
      <c r="AE452">
        <v>19</v>
      </c>
      <c r="AF452">
        <v>20</v>
      </c>
    </row>
    <row r="453" spans="2:34" hidden="1" x14ac:dyDescent="0.4">
      <c r="B453" t="s">
        <v>21</v>
      </c>
      <c r="C453" t="s">
        <v>1</v>
      </c>
      <c r="M453" s="6">
        <f>IF($E$7&gt;=M452,-PPMT(Hypotheses!$M$22,M452,Hypotheses!$E$7,Hypotheses!$M$87),0)</f>
        <v>0</v>
      </c>
      <c r="N453" s="6">
        <f>IF($E$7&gt;=N452,-PPMT(Hypotheses!$M$22,N452,Hypotheses!$E$7,Hypotheses!$M$87),0)</f>
        <v>0</v>
      </c>
      <c r="O453" s="6">
        <f>IF($E$7&gt;=O452,-PPMT(Hypotheses!$M$22,O452,Hypotheses!$E$7,Hypotheses!$M$87),0)</f>
        <v>0</v>
      </c>
      <c r="P453" s="6">
        <f>IF($E$7&gt;=P452,-PPMT(Hypotheses!$M$22,P452,Hypotheses!$E$7,Hypotheses!$M$87),0)</f>
        <v>0</v>
      </c>
      <c r="Q453" s="6">
        <f>IF($E$7&gt;=Q452,-PPMT(Hypotheses!$M$22,Q452,Hypotheses!$E$7,Hypotheses!$M$87),0)</f>
        <v>0</v>
      </c>
      <c r="R453" s="6">
        <f>IF($E$7&gt;=R452,-PPMT(Hypotheses!$M$22,R452,Hypotheses!$E$7,Hypotheses!$M$87),0)</f>
        <v>0</v>
      </c>
      <c r="S453" s="6">
        <f>IF($E$7&gt;=S452,-PPMT(Hypotheses!$M$22,S452,Hypotheses!$E$7,Hypotheses!$M$87),0)</f>
        <v>0</v>
      </c>
      <c r="T453" s="6">
        <f>IF($E$7&gt;=T452,-PPMT(Hypotheses!$M$22,T452,Hypotheses!$E$7,Hypotheses!$M$87),0)</f>
        <v>0</v>
      </c>
      <c r="U453" s="6">
        <f>IF($E$7&gt;=U452,-PPMT(Hypotheses!$M$22,U452,Hypotheses!$E$7,Hypotheses!$M$87),0)</f>
        <v>0</v>
      </c>
      <c r="V453" s="6">
        <f>IF($E$7&gt;=V452,-PPMT(Hypotheses!$M$22,V452,Hypotheses!$E$7,Hypotheses!$M$87),0)</f>
        <v>0</v>
      </c>
      <c r="W453" s="6">
        <f>IF($E$7&gt;=W452,-PPMT(Hypotheses!$M$22,W452,Hypotheses!$E$7,Hypotheses!$M$87),0)</f>
        <v>0</v>
      </c>
      <c r="X453" s="6">
        <f>IF($E$7&gt;=X452,-PPMT(Hypotheses!$M$22,X452,Hypotheses!$E$7,Hypotheses!$M$87),0)</f>
        <v>0</v>
      </c>
      <c r="Y453" s="6">
        <f>IF($E$7&gt;=Y452,-PPMT(Hypotheses!$M$22,Y452,Hypotheses!$E$7,Hypotheses!$M$87),0)</f>
        <v>0</v>
      </c>
      <c r="Z453" s="6">
        <f>IF($E$7&gt;=Z452,-PPMT(Hypotheses!$M$22,Z452,Hypotheses!$E$7,Hypotheses!$M$87),0)</f>
        <v>0</v>
      </c>
      <c r="AA453" s="6">
        <f>IF($E$7&gt;=AA452,-PPMT(Hypotheses!$M$22,AA452,Hypotheses!$E$7,Hypotheses!$M$87),0)</f>
        <v>0</v>
      </c>
      <c r="AB453" s="6">
        <f>IF($E$7&gt;=AB452,-PPMT(Hypotheses!$M$22,AB452,Hypotheses!$E$7,Hypotheses!$M$87),0)</f>
        <v>0</v>
      </c>
      <c r="AC453" s="6">
        <f>IF($E$7&gt;=AC452,-PPMT(Hypotheses!$M$22,AC452,Hypotheses!$E$7,Hypotheses!$M$87),0)</f>
        <v>0</v>
      </c>
      <c r="AD453" s="6">
        <f>IF($E$7&gt;=AD452,-PPMT(Hypotheses!$M$22,AD452,Hypotheses!$E$7,Hypotheses!$M$87),0)</f>
        <v>0</v>
      </c>
      <c r="AE453" s="6">
        <f>IF($E$7&gt;=AE452,-PPMT(Hypotheses!$M$22,AE452,Hypotheses!$E$7,Hypotheses!$M$87),0)</f>
        <v>0</v>
      </c>
      <c r="AF453" s="6">
        <f>IF($E$7&gt;=AF452,-PPMT(Hypotheses!$M$22,AF452,Hypotheses!$E$7,Hypotheses!$M$87),0)</f>
        <v>0</v>
      </c>
    </row>
    <row r="454" spans="2:34" hidden="1" x14ac:dyDescent="0.4">
      <c r="B454" t="s">
        <v>21</v>
      </c>
      <c r="C454" t="s">
        <v>2</v>
      </c>
      <c r="M454" s="6">
        <f>IF($E$7&gt;=M452,-IPMT(Hypotheses!$M$22,M452,Hypotheses!$E$7,Hypotheses!$M$87),0)</f>
        <v>0</v>
      </c>
      <c r="N454" s="6">
        <f>IF($E$7&gt;=N452,-IPMT(Hypotheses!$M$22,N452,Hypotheses!$E$7,Hypotheses!$M$87),0)</f>
        <v>0</v>
      </c>
      <c r="O454" s="6">
        <f>IF($E$7&gt;=O452,-IPMT(Hypotheses!$M$22,O452,Hypotheses!$E$7,Hypotheses!$M$87),0)</f>
        <v>0</v>
      </c>
      <c r="P454" s="6">
        <f>IF($E$7&gt;=P452,-IPMT(Hypotheses!$M$22,P452,Hypotheses!$E$7,Hypotheses!$M$87),0)</f>
        <v>0</v>
      </c>
      <c r="Q454" s="6">
        <f>IF($E$7&gt;=Q452,-IPMT(Hypotheses!$M$22,Q452,Hypotheses!$E$7,Hypotheses!$M$87),0)</f>
        <v>0</v>
      </c>
      <c r="R454" s="6">
        <f>IF($E$7&gt;=R452,-IPMT(Hypotheses!$M$22,R452,Hypotheses!$E$7,Hypotheses!$M$87),0)</f>
        <v>0</v>
      </c>
      <c r="S454" s="6">
        <f>IF($E$7&gt;=S452,-IPMT(Hypotheses!$M$22,S452,Hypotheses!$E$7,Hypotheses!$M$87),0)</f>
        <v>0</v>
      </c>
      <c r="T454" s="6">
        <f>IF($E$7&gt;=T452,-IPMT(Hypotheses!$M$22,T452,Hypotheses!$E$7,Hypotheses!$M$87),0)</f>
        <v>0</v>
      </c>
      <c r="U454" s="6">
        <f>IF($E$7&gt;=U452,-IPMT(Hypotheses!$M$22,U452,Hypotheses!$E$7,Hypotheses!$M$87),0)</f>
        <v>0</v>
      </c>
      <c r="V454" s="6">
        <f>IF($E$7&gt;=V452,-IPMT(Hypotheses!$M$22,V452,Hypotheses!$E$7,Hypotheses!$M$87),0)</f>
        <v>0</v>
      </c>
      <c r="W454" s="6">
        <f>IF($E$7&gt;=W452,-IPMT(Hypotheses!$M$22,W452,Hypotheses!$E$7,Hypotheses!$M$87),0)</f>
        <v>0</v>
      </c>
      <c r="X454" s="6">
        <f>IF($E$7&gt;=X452,-IPMT(Hypotheses!$M$22,X452,Hypotheses!$E$7,Hypotheses!$M$87),0)</f>
        <v>0</v>
      </c>
      <c r="Y454" s="6">
        <f>IF($E$7&gt;=Y452,-IPMT(Hypotheses!$M$22,Y452,Hypotheses!$E$7,Hypotheses!$M$87),0)</f>
        <v>0</v>
      </c>
      <c r="Z454" s="6">
        <f>IF($E$7&gt;=Z452,-IPMT(Hypotheses!$M$22,Z452,Hypotheses!$E$7,Hypotheses!$M$87),0)</f>
        <v>0</v>
      </c>
      <c r="AA454" s="6">
        <f>IF($E$7&gt;=AA452,-IPMT(Hypotheses!$M$22,AA452,Hypotheses!$E$7,Hypotheses!$M$87),0)</f>
        <v>0</v>
      </c>
      <c r="AB454" s="6">
        <f>IF($E$7&gt;=AB452,-IPMT(Hypotheses!$M$22,AB452,Hypotheses!$E$7,Hypotheses!$M$87),0)</f>
        <v>0</v>
      </c>
      <c r="AC454" s="6">
        <f>IF($E$7&gt;=AC452,-IPMT(Hypotheses!$M$22,AC452,Hypotheses!$E$7,Hypotheses!$M$87),0)</f>
        <v>0</v>
      </c>
      <c r="AD454" s="6">
        <f>IF($E$7&gt;=AD452,-IPMT(Hypotheses!$M$22,AD452,Hypotheses!$E$7,Hypotheses!$M$87),0)</f>
        <v>0</v>
      </c>
      <c r="AE454" s="6">
        <f>IF($E$7&gt;=AE452,-IPMT(Hypotheses!$M$22,AE452,Hypotheses!$E$7,Hypotheses!$M$87),0)</f>
        <v>0</v>
      </c>
      <c r="AF454" s="6">
        <f>IF($E$7&gt;=AF452,-IPMT(Hypotheses!$M$22,AF452,Hypotheses!$E$7,Hypotheses!$M$87),0)</f>
        <v>0</v>
      </c>
    </row>
    <row r="455" spans="2:34" hidden="1" x14ac:dyDescent="0.4">
      <c r="B455" t="s">
        <v>21</v>
      </c>
      <c r="C455" t="s">
        <v>73</v>
      </c>
      <c r="D455" s="6">
        <f t="shared" ref="D455:L455" si="352">D450</f>
        <v>0</v>
      </c>
      <c r="E455" s="6">
        <f t="shared" si="352"/>
        <v>0</v>
      </c>
      <c r="F455" s="6">
        <f t="shared" si="352"/>
        <v>0</v>
      </c>
      <c r="G455" s="6">
        <f t="shared" si="352"/>
        <v>0</v>
      </c>
      <c r="H455" s="6">
        <f t="shared" si="352"/>
        <v>0</v>
      </c>
      <c r="I455" s="6">
        <f t="shared" si="352"/>
        <v>0</v>
      </c>
      <c r="J455" s="6">
        <f t="shared" si="352"/>
        <v>0</v>
      </c>
      <c r="K455" s="6">
        <f t="shared" si="352"/>
        <v>0</v>
      </c>
      <c r="L455" s="6">
        <f t="shared" si="352"/>
        <v>0</v>
      </c>
      <c r="M455" s="6">
        <f>M450-M$91</f>
        <v>0</v>
      </c>
      <c r="N455" s="6">
        <f>M455*(1+$E$4)</f>
        <v>0</v>
      </c>
      <c r="O455" s="6">
        <f t="shared" ref="O455:AF455" si="353">N455*(1+$E$4)</f>
        <v>0</v>
      </c>
      <c r="P455" s="6">
        <f t="shared" si="353"/>
        <v>0</v>
      </c>
      <c r="Q455" s="6">
        <f t="shared" si="353"/>
        <v>0</v>
      </c>
      <c r="R455" s="6">
        <f t="shared" si="353"/>
        <v>0</v>
      </c>
      <c r="S455" s="6">
        <f t="shared" si="353"/>
        <v>0</v>
      </c>
      <c r="T455" s="6">
        <f t="shared" si="353"/>
        <v>0</v>
      </c>
      <c r="U455" s="6">
        <f t="shared" si="353"/>
        <v>0</v>
      </c>
      <c r="V455" s="6">
        <f t="shared" si="353"/>
        <v>0</v>
      </c>
      <c r="W455" s="6">
        <f t="shared" si="353"/>
        <v>0</v>
      </c>
      <c r="X455" s="6">
        <f t="shared" si="353"/>
        <v>0</v>
      </c>
      <c r="Y455" s="6">
        <f t="shared" si="353"/>
        <v>0</v>
      </c>
      <c r="Z455" s="6">
        <f t="shared" si="353"/>
        <v>0</v>
      </c>
      <c r="AA455" s="6">
        <f t="shared" si="353"/>
        <v>0</v>
      </c>
      <c r="AB455" s="6">
        <f t="shared" si="353"/>
        <v>0</v>
      </c>
      <c r="AC455" s="6">
        <f t="shared" si="353"/>
        <v>0</v>
      </c>
      <c r="AD455" s="6">
        <f t="shared" si="353"/>
        <v>0</v>
      </c>
      <c r="AE455" s="6">
        <f t="shared" si="353"/>
        <v>0</v>
      </c>
      <c r="AF455" s="6">
        <f t="shared" si="353"/>
        <v>0</v>
      </c>
    </row>
    <row r="456" spans="2:34" hidden="1" x14ac:dyDescent="0.4"/>
    <row r="457" spans="2:34" hidden="1" x14ac:dyDescent="0.4">
      <c r="N457">
        <v>1</v>
      </c>
      <c r="O457">
        <v>2</v>
      </c>
      <c r="P457">
        <v>3</v>
      </c>
      <c r="Q457">
        <v>4</v>
      </c>
      <c r="R457">
        <v>5</v>
      </c>
      <c r="S457">
        <v>6</v>
      </c>
      <c r="T457">
        <v>7</v>
      </c>
      <c r="U457">
        <v>8</v>
      </c>
      <c r="V457">
        <v>9</v>
      </c>
      <c r="W457">
        <v>10</v>
      </c>
      <c r="X457">
        <v>11</v>
      </c>
      <c r="Y457">
        <v>12</v>
      </c>
      <c r="Z457">
        <v>13</v>
      </c>
      <c r="AA457">
        <v>14</v>
      </c>
      <c r="AB457">
        <v>15</v>
      </c>
      <c r="AC457">
        <v>16</v>
      </c>
      <c r="AD457">
        <v>17</v>
      </c>
      <c r="AE457">
        <v>18</v>
      </c>
      <c r="AF457">
        <v>19</v>
      </c>
      <c r="AG457">
        <v>20</v>
      </c>
    </row>
    <row r="458" spans="2:34" hidden="1" x14ac:dyDescent="0.4">
      <c r="B458" t="s">
        <v>22</v>
      </c>
      <c r="C458" t="s">
        <v>1</v>
      </c>
      <c r="N458" s="6">
        <f>IF($E$7&gt;=N457,-PPMT(Hypotheses!$N$22,N457,Hypotheses!$E$7,Hypotheses!$N$87),0)</f>
        <v>0</v>
      </c>
      <c r="O458" s="6">
        <f>IF($E$7&gt;=O457,-PPMT(Hypotheses!$N$22,O457,Hypotheses!$E$7,Hypotheses!$N$87),0)</f>
        <v>0</v>
      </c>
      <c r="P458" s="6">
        <f>IF($E$7&gt;=P457,-PPMT(Hypotheses!$N$22,P457,Hypotheses!$E$7,Hypotheses!$N$87),0)</f>
        <v>0</v>
      </c>
      <c r="Q458" s="6">
        <f>IF($E$7&gt;=Q457,-PPMT(Hypotheses!$N$22,Q457,Hypotheses!$E$7,Hypotheses!$N$87),0)</f>
        <v>0</v>
      </c>
      <c r="R458" s="6">
        <f>IF($E$7&gt;=R457,-PPMT(Hypotheses!$N$22,R457,Hypotheses!$E$7,Hypotheses!$N$87),0)</f>
        <v>0</v>
      </c>
      <c r="S458" s="6">
        <f>IF($E$7&gt;=S457,-PPMT(Hypotheses!$N$22,S457,Hypotheses!$E$7,Hypotheses!$N$87),0)</f>
        <v>0</v>
      </c>
      <c r="T458" s="6">
        <f>IF($E$7&gt;=T457,-PPMT(Hypotheses!$N$22,T457,Hypotheses!$E$7,Hypotheses!$N$87),0)</f>
        <v>0</v>
      </c>
      <c r="U458" s="6">
        <f>IF($E$7&gt;=U457,-PPMT(Hypotheses!$N$22,U457,Hypotheses!$E$7,Hypotheses!$N$87),0)</f>
        <v>0</v>
      </c>
      <c r="V458" s="6">
        <f>IF($E$7&gt;=V457,-PPMT(Hypotheses!$N$22,V457,Hypotheses!$E$7,Hypotheses!$N$87),0)</f>
        <v>0</v>
      </c>
      <c r="W458" s="6">
        <f>IF($E$7&gt;=W457,-PPMT(Hypotheses!$N$22,W457,Hypotheses!$E$7,Hypotheses!$N$87),0)</f>
        <v>0</v>
      </c>
      <c r="X458" s="6">
        <f>IF($E$7&gt;=X457,-PPMT(Hypotheses!$N$22,X457,Hypotheses!$E$7,Hypotheses!$N$87),0)</f>
        <v>0</v>
      </c>
      <c r="Y458" s="6">
        <f>IF($E$7&gt;=Y457,-PPMT(Hypotheses!$N$22,Y457,Hypotheses!$E$7,Hypotheses!$N$87),0)</f>
        <v>0</v>
      </c>
      <c r="Z458" s="6">
        <f>IF($E$7&gt;=Z457,-PPMT(Hypotheses!$N$22,Z457,Hypotheses!$E$7,Hypotheses!$N$87),0)</f>
        <v>0</v>
      </c>
      <c r="AA458" s="6">
        <f>IF($E$7&gt;=AA457,-PPMT(Hypotheses!$N$22,AA457,Hypotheses!$E$7,Hypotheses!$N$87),0)</f>
        <v>0</v>
      </c>
      <c r="AB458" s="6">
        <f>IF($E$7&gt;=AB457,-PPMT(Hypotheses!$N$22,AB457,Hypotheses!$E$7,Hypotheses!$N$87),0)</f>
        <v>0</v>
      </c>
      <c r="AC458" s="6">
        <f>IF($E$7&gt;=AC457,-PPMT(Hypotheses!$N$22,AC457,Hypotheses!$E$7,Hypotheses!$N$87),0)</f>
        <v>0</v>
      </c>
      <c r="AD458" s="6">
        <f>IF($E$7&gt;=AD457,-PPMT(Hypotheses!$N$22,AD457,Hypotheses!$E$7,Hypotheses!$N$87),0)</f>
        <v>0</v>
      </c>
      <c r="AE458" s="6">
        <f>IF($E$7&gt;=AE457,-PPMT(Hypotheses!$N$22,AE457,Hypotheses!$E$7,Hypotheses!$N$87),0)</f>
        <v>0</v>
      </c>
      <c r="AF458" s="6">
        <f>IF($E$7&gt;=AF457,-PPMT(Hypotheses!$N$22,AF457,Hypotheses!$E$7,Hypotheses!$N$87),0)</f>
        <v>0</v>
      </c>
      <c r="AG458" s="6">
        <f>IF($E$7&gt;=AG457,-PPMT(Hypotheses!$N$22,AG457,Hypotheses!$E$7,Hypotheses!$N$87),0)</f>
        <v>0</v>
      </c>
    </row>
    <row r="459" spans="2:34" hidden="1" x14ac:dyDescent="0.4">
      <c r="B459" t="s">
        <v>22</v>
      </c>
      <c r="C459" t="s">
        <v>2</v>
      </c>
      <c r="N459" s="6">
        <f>IF($E$7&gt;=N457,-IPMT(Hypotheses!$N$22,N457,Hypotheses!$E$7,Hypotheses!$N$87),0)</f>
        <v>0</v>
      </c>
      <c r="O459" s="6">
        <f>IF($E$7&gt;=O457,-IPMT(Hypotheses!$N$22,O457,Hypotheses!$E$7,Hypotheses!$N$87),0)</f>
        <v>0</v>
      </c>
      <c r="P459" s="6">
        <f>IF($E$7&gt;=P457,-IPMT(Hypotheses!$N$22,P457,Hypotheses!$E$7,Hypotheses!$N$87),0)</f>
        <v>0</v>
      </c>
      <c r="Q459" s="6">
        <f>IF($E$7&gt;=Q457,-IPMT(Hypotheses!$N$22,Q457,Hypotheses!$E$7,Hypotheses!$N$87),0)</f>
        <v>0</v>
      </c>
      <c r="R459" s="6">
        <f>IF($E$7&gt;=R457,-IPMT(Hypotheses!$N$22,R457,Hypotheses!$E$7,Hypotheses!$N$87),0)</f>
        <v>0</v>
      </c>
      <c r="S459" s="6">
        <f>IF($E$7&gt;=S457,-IPMT(Hypotheses!$N$22,S457,Hypotheses!$E$7,Hypotheses!$N$87),0)</f>
        <v>0</v>
      </c>
      <c r="T459" s="6">
        <f>IF($E$7&gt;=T457,-IPMT(Hypotheses!$N$22,T457,Hypotheses!$E$7,Hypotheses!$N$87),0)</f>
        <v>0</v>
      </c>
      <c r="U459" s="6">
        <f>IF($E$7&gt;=U457,-IPMT(Hypotheses!$N$22,U457,Hypotheses!$E$7,Hypotheses!$N$87),0)</f>
        <v>0</v>
      </c>
      <c r="V459" s="6">
        <f>IF($E$7&gt;=V457,-IPMT(Hypotheses!$N$22,V457,Hypotheses!$E$7,Hypotheses!$N$87),0)</f>
        <v>0</v>
      </c>
      <c r="W459" s="6">
        <f>IF($E$7&gt;=W457,-IPMT(Hypotheses!$N$22,W457,Hypotheses!$E$7,Hypotheses!$N$87),0)</f>
        <v>0</v>
      </c>
      <c r="X459" s="6">
        <f>IF($E$7&gt;=X457,-IPMT(Hypotheses!$N$22,X457,Hypotheses!$E$7,Hypotheses!$N$87),0)</f>
        <v>0</v>
      </c>
      <c r="Y459" s="6">
        <f>IF($E$7&gt;=Y457,-IPMT(Hypotheses!$N$22,Y457,Hypotheses!$E$7,Hypotheses!$N$87),0)</f>
        <v>0</v>
      </c>
      <c r="Z459" s="6">
        <f>IF($E$7&gt;=Z457,-IPMT(Hypotheses!$N$22,Z457,Hypotheses!$E$7,Hypotheses!$N$87),0)</f>
        <v>0</v>
      </c>
      <c r="AA459" s="6">
        <f>IF($E$7&gt;=AA457,-IPMT(Hypotheses!$N$22,AA457,Hypotheses!$E$7,Hypotheses!$N$87),0)</f>
        <v>0</v>
      </c>
      <c r="AB459" s="6">
        <f>IF($E$7&gt;=AB457,-IPMT(Hypotheses!$N$22,AB457,Hypotheses!$E$7,Hypotheses!$N$87),0)</f>
        <v>0</v>
      </c>
      <c r="AC459" s="6">
        <f>IF($E$7&gt;=AC457,-IPMT(Hypotheses!$N$22,AC457,Hypotheses!$E$7,Hypotheses!$N$87),0)</f>
        <v>0</v>
      </c>
      <c r="AD459" s="6">
        <f>IF($E$7&gt;=AD457,-IPMT(Hypotheses!$N$22,AD457,Hypotheses!$E$7,Hypotheses!$N$87),0)</f>
        <v>0</v>
      </c>
      <c r="AE459" s="6">
        <f>IF($E$7&gt;=AE457,-IPMT(Hypotheses!$N$22,AE457,Hypotheses!$E$7,Hypotheses!$N$87),0)</f>
        <v>0</v>
      </c>
      <c r="AF459" s="6">
        <f>IF($E$7&gt;=AF457,-IPMT(Hypotheses!$N$22,AF457,Hypotheses!$E$7,Hypotheses!$N$87),0)</f>
        <v>0</v>
      </c>
      <c r="AG459" s="6">
        <f>IF($E$7&gt;=AG457,-IPMT(Hypotheses!$N$22,AG457,Hypotheses!$E$7,Hypotheses!$N$87),0)</f>
        <v>0</v>
      </c>
    </row>
    <row r="460" spans="2:34" hidden="1" x14ac:dyDescent="0.4">
      <c r="B460" t="s">
        <v>22</v>
      </c>
      <c r="C460" t="s">
        <v>73</v>
      </c>
      <c r="D460" s="6">
        <f t="shared" ref="D460:M460" si="354">D455</f>
        <v>0</v>
      </c>
      <c r="E460" s="6">
        <f t="shared" si="354"/>
        <v>0</v>
      </c>
      <c r="F460" s="6">
        <f t="shared" si="354"/>
        <v>0</v>
      </c>
      <c r="G460" s="6">
        <f t="shared" si="354"/>
        <v>0</v>
      </c>
      <c r="H460" s="6">
        <f t="shared" si="354"/>
        <v>0</v>
      </c>
      <c r="I460" s="6">
        <f t="shared" si="354"/>
        <v>0</v>
      </c>
      <c r="J460" s="6">
        <f t="shared" si="354"/>
        <v>0</v>
      </c>
      <c r="K460" s="6">
        <f t="shared" si="354"/>
        <v>0</v>
      </c>
      <c r="L460" s="6">
        <f t="shared" si="354"/>
        <v>0</v>
      </c>
      <c r="M460" s="6">
        <f t="shared" si="354"/>
        <v>0</v>
      </c>
      <c r="N460" s="6">
        <f>N455-N$91</f>
        <v>0</v>
      </c>
      <c r="O460" s="6">
        <f>N460*(1+$E$4)</f>
        <v>0</v>
      </c>
      <c r="P460" s="6">
        <f t="shared" ref="P460:AG460" si="355">O460*(1+$E$4)</f>
        <v>0</v>
      </c>
      <c r="Q460" s="6">
        <f t="shared" si="355"/>
        <v>0</v>
      </c>
      <c r="R460" s="6">
        <f t="shared" si="355"/>
        <v>0</v>
      </c>
      <c r="S460" s="6">
        <f t="shared" si="355"/>
        <v>0</v>
      </c>
      <c r="T460" s="6">
        <f t="shared" si="355"/>
        <v>0</v>
      </c>
      <c r="U460" s="6">
        <f t="shared" si="355"/>
        <v>0</v>
      </c>
      <c r="V460" s="6">
        <f t="shared" si="355"/>
        <v>0</v>
      </c>
      <c r="W460" s="6">
        <f t="shared" si="355"/>
        <v>0</v>
      </c>
      <c r="X460" s="6">
        <f t="shared" si="355"/>
        <v>0</v>
      </c>
      <c r="Y460" s="6">
        <f t="shared" si="355"/>
        <v>0</v>
      </c>
      <c r="Z460" s="6">
        <f t="shared" si="355"/>
        <v>0</v>
      </c>
      <c r="AA460" s="6">
        <f t="shared" si="355"/>
        <v>0</v>
      </c>
      <c r="AB460" s="6">
        <f t="shared" si="355"/>
        <v>0</v>
      </c>
      <c r="AC460" s="6">
        <f t="shared" si="355"/>
        <v>0</v>
      </c>
      <c r="AD460" s="6">
        <f t="shared" si="355"/>
        <v>0</v>
      </c>
      <c r="AE460" s="6">
        <f t="shared" si="355"/>
        <v>0</v>
      </c>
      <c r="AF460" s="6">
        <f t="shared" si="355"/>
        <v>0</v>
      </c>
      <c r="AG460" s="6">
        <f t="shared" si="355"/>
        <v>0</v>
      </c>
    </row>
    <row r="461" spans="2:34" hidden="1" x14ac:dyDescent="0.4"/>
    <row r="462" spans="2:34" hidden="1" x14ac:dyDescent="0.4">
      <c r="O462">
        <v>1</v>
      </c>
      <c r="P462">
        <v>2</v>
      </c>
      <c r="Q462">
        <v>3</v>
      </c>
      <c r="R462">
        <v>4</v>
      </c>
      <c r="S462">
        <v>5</v>
      </c>
      <c r="T462">
        <v>6</v>
      </c>
      <c r="U462">
        <v>7</v>
      </c>
      <c r="V462">
        <v>8</v>
      </c>
      <c r="W462">
        <v>9</v>
      </c>
      <c r="X462">
        <v>10</v>
      </c>
      <c r="Y462">
        <v>11</v>
      </c>
      <c r="Z462">
        <v>12</v>
      </c>
      <c r="AA462">
        <v>13</v>
      </c>
      <c r="AB462">
        <v>14</v>
      </c>
      <c r="AC462">
        <v>15</v>
      </c>
      <c r="AD462">
        <v>16</v>
      </c>
      <c r="AE462">
        <v>17</v>
      </c>
      <c r="AF462">
        <v>18</v>
      </c>
      <c r="AG462">
        <v>19</v>
      </c>
      <c r="AH462">
        <v>20</v>
      </c>
    </row>
    <row r="463" spans="2:34" hidden="1" x14ac:dyDescent="0.4">
      <c r="B463" t="s">
        <v>23</v>
      </c>
      <c r="C463" t="s">
        <v>1</v>
      </c>
      <c r="O463" s="6">
        <f>IF($E$7&gt;=O462,-PPMT(Hypotheses!$O$22,O462,Hypotheses!$E$7,Hypotheses!$O$87),0)</f>
        <v>0</v>
      </c>
      <c r="P463" s="6">
        <f>IF($E$7&gt;=P462,-PPMT(Hypotheses!$O$22,P462,Hypotheses!$E$7,Hypotheses!$O$87),0)</f>
        <v>0</v>
      </c>
      <c r="Q463" s="6">
        <f>IF($E$7&gt;=Q462,-PPMT(Hypotheses!$O$22,Q462,Hypotheses!$E$7,Hypotheses!$O$87),0)</f>
        <v>0</v>
      </c>
      <c r="R463" s="6">
        <f>IF($E$7&gt;=R462,-PPMT(Hypotheses!$O$22,R462,Hypotheses!$E$7,Hypotheses!$O$87),0)</f>
        <v>0</v>
      </c>
      <c r="S463" s="6">
        <f>IF($E$7&gt;=S462,-PPMT(Hypotheses!$O$22,S462,Hypotheses!$E$7,Hypotheses!$O$87),0)</f>
        <v>0</v>
      </c>
      <c r="T463" s="6">
        <f>IF($E$7&gt;=T462,-PPMT(Hypotheses!$O$22,T462,Hypotheses!$E$7,Hypotheses!$O$87),0)</f>
        <v>0</v>
      </c>
      <c r="U463" s="6">
        <f>IF($E$7&gt;=U462,-PPMT(Hypotheses!$O$22,U462,Hypotheses!$E$7,Hypotheses!$O$87),0)</f>
        <v>0</v>
      </c>
      <c r="V463" s="6">
        <f>IF($E$7&gt;=V462,-PPMT(Hypotheses!$O$22,V462,Hypotheses!$E$7,Hypotheses!$O$87),0)</f>
        <v>0</v>
      </c>
      <c r="W463" s="6">
        <f>IF($E$7&gt;=W462,-PPMT(Hypotheses!$O$22,W462,Hypotheses!$E$7,Hypotheses!$O$87),0)</f>
        <v>0</v>
      </c>
      <c r="X463" s="6">
        <f>IF($E$7&gt;=X462,-PPMT(Hypotheses!$O$22,X462,Hypotheses!$E$7,Hypotheses!$O$87),0)</f>
        <v>0</v>
      </c>
      <c r="Y463" s="6">
        <f>IF($E$7&gt;=Y462,-PPMT(Hypotheses!$O$22,Y462,Hypotheses!$E$7,Hypotheses!$O$87),0)</f>
        <v>0</v>
      </c>
      <c r="Z463" s="6">
        <f>IF($E$7&gt;=Z462,-PPMT(Hypotheses!$O$22,Z462,Hypotheses!$E$7,Hypotheses!$O$87),0)</f>
        <v>0</v>
      </c>
      <c r="AA463" s="6">
        <f>IF($E$7&gt;=AA462,-PPMT(Hypotheses!$O$22,AA462,Hypotheses!$E$7,Hypotheses!$O$87),0)</f>
        <v>0</v>
      </c>
      <c r="AB463" s="6">
        <f>IF($E$7&gt;=AB462,-PPMT(Hypotheses!$O$22,AB462,Hypotheses!$E$7,Hypotheses!$O$87),0)</f>
        <v>0</v>
      </c>
      <c r="AC463" s="6">
        <f>IF($E$7&gt;=AC462,-PPMT(Hypotheses!$O$22,AC462,Hypotheses!$E$7,Hypotheses!$O$87),0)</f>
        <v>0</v>
      </c>
      <c r="AD463" s="6">
        <f>IF($E$7&gt;=AD462,-PPMT(Hypotheses!$O$22,AD462,Hypotheses!$E$7,Hypotheses!$O$87),0)</f>
        <v>0</v>
      </c>
      <c r="AE463" s="6">
        <f>IF($E$7&gt;=AE462,-PPMT(Hypotheses!$O$22,AE462,Hypotheses!$E$7,Hypotheses!$O$87),0)</f>
        <v>0</v>
      </c>
      <c r="AF463" s="6">
        <f>IF($E$7&gt;=AF462,-PPMT(Hypotheses!$O$22,AF462,Hypotheses!$E$7,Hypotheses!$O$87),0)</f>
        <v>0</v>
      </c>
      <c r="AG463" s="6">
        <f>IF($E$7&gt;=AG462,-PPMT(Hypotheses!$O$22,AG462,Hypotheses!$E$7,Hypotheses!$O$87),0)</f>
        <v>0</v>
      </c>
      <c r="AH463" s="6">
        <f>IF($E$7&gt;=AH462,-PPMT(Hypotheses!$O$22,AH462,Hypotheses!$E$7,Hypotheses!$O$87),0)</f>
        <v>0</v>
      </c>
    </row>
    <row r="464" spans="2:34" hidden="1" x14ac:dyDescent="0.4">
      <c r="B464" t="s">
        <v>23</v>
      </c>
      <c r="C464" t="s">
        <v>2</v>
      </c>
      <c r="O464" s="6">
        <f>IF($E$7&gt;=O462,-IPMT(Hypotheses!$O$22,O462,Hypotheses!$E$7,Hypotheses!$O$87),0)</f>
        <v>0</v>
      </c>
      <c r="P464" s="6">
        <f>IF($E$7&gt;=P462,-IPMT(Hypotheses!$O$22,P462,Hypotheses!$E$7,Hypotheses!$O$87),0)</f>
        <v>0</v>
      </c>
      <c r="Q464" s="6">
        <f>IF($E$7&gt;=Q462,-IPMT(Hypotheses!$O$22,Q462,Hypotheses!$E$7,Hypotheses!$O$87),0)</f>
        <v>0</v>
      </c>
      <c r="R464" s="6">
        <f>IF($E$7&gt;=R462,-IPMT(Hypotheses!$O$22,R462,Hypotheses!$E$7,Hypotheses!$O$87),0)</f>
        <v>0</v>
      </c>
      <c r="S464" s="6">
        <f>IF($E$7&gt;=S462,-IPMT(Hypotheses!$O$22,S462,Hypotheses!$E$7,Hypotheses!$O$87),0)</f>
        <v>0</v>
      </c>
      <c r="T464" s="6">
        <f>IF($E$7&gt;=T462,-IPMT(Hypotheses!$O$22,T462,Hypotheses!$E$7,Hypotheses!$O$87),0)</f>
        <v>0</v>
      </c>
      <c r="U464" s="6">
        <f>IF($E$7&gt;=U462,-IPMT(Hypotheses!$O$22,U462,Hypotheses!$E$7,Hypotheses!$O$87),0)</f>
        <v>0</v>
      </c>
      <c r="V464" s="6">
        <f>IF($E$7&gt;=V462,-IPMT(Hypotheses!$O$22,V462,Hypotheses!$E$7,Hypotheses!$O$87),0)</f>
        <v>0</v>
      </c>
      <c r="W464" s="6">
        <f>IF($E$7&gt;=W462,-IPMT(Hypotheses!$O$22,W462,Hypotheses!$E$7,Hypotheses!$O$87),0)</f>
        <v>0</v>
      </c>
      <c r="X464" s="6">
        <f>IF($E$7&gt;=X462,-IPMT(Hypotheses!$O$22,X462,Hypotheses!$E$7,Hypotheses!$O$87),0)</f>
        <v>0</v>
      </c>
      <c r="Y464" s="6">
        <f>IF($E$7&gt;=Y462,-IPMT(Hypotheses!$O$22,Y462,Hypotheses!$E$7,Hypotheses!$O$87),0)</f>
        <v>0</v>
      </c>
      <c r="Z464" s="6">
        <f>IF($E$7&gt;=Z462,-IPMT(Hypotheses!$O$22,Z462,Hypotheses!$E$7,Hypotheses!$O$87),0)</f>
        <v>0</v>
      </c>
      <c r="AA464" s="6">
        <f>IF($E$7&gt;=AA462,-IPMT(Hypotheses!$O$22,AA462,Hypotheses!$E$7,Hypotheses!$O$87),0)</f>
        <v>0</v>
      </c>
      <c r="AB464" s="6">
        <f>IF($E$7&gt;=AB462,-IPMT(Hypotheses!$O$22,AB462,Hypotheses!$E$7,Hypotheses!$O$87),0)</f>
        <v>0</v>
      </c>
      <c r="AC464" s="6">
        <f>IF($E$7&gt;=AC462,-IPMT(Hypotheses!$O$22,AC462,Hypotheses!$E$7,Hypotheses!$O$87),0)</f>
        <v>0</v>
      </c>
      <c r="AD464" s="6">
        <f>IF($E$7&gt;=AD462,-IPMT(Hypotheses!$O$22,AD462,Hypotheses!$E$7,Hypotheses!$O$87),0)</f>
        <v>0</v>
      </c>
      <c r="AE464" s="6">
        <f>IF($E$7&gt;=AE462,-IPMT(Hypotheses!$O$22,AE462,Hypotheses!$E$7,Hypotheses!$O$87),0)</f>
        <v>0</v>
      </c>
      <c r="AF464" s="6">
        <f>IF($E$7&gt;=AF462,-IPMT(Hypotheses!$O$22,AF462,Hypotheses!$E$7,Hypotheses!$O$87),0)</f>
        <v>0</v>
      </c>
      <c r="AG464" s="6">
        <f>IF($E$7&gt;=AG462,-IPMT(Hypotheses!$O$22,AG462,Hypotheses!$E$7,Hypotheses!$O$87),0)</f>
        <v>0</v>
      </c>
      <c r="AH464" s="6">
        <f>IF($E$7&gt;=AH462,-IPMT(Hypotheses!$O$22,AH462,Hypotheses!$E$7,Hypotheses!$O$87),0)</f>
        <v>0</v>
      </c>
    </row>
    <row r="465" spans="2:37" hidden="1" x14ac:dyDescent="0.4">
      <c r="B465" t="s">
        <v>23</v>
      </c>
      <c r="C465" t="s">
        <v>73</v>
      </c>
      <c r="D465" s="6">
        <f t="shared" ref="D465:N465" si="356">D460</f>
        <v>0</v>
      </c>
      <c r="E465" s="6">
        <f t="shared" si="356"/>
        <v>0</v>
      </c>
      <c r="F465" s="6">
        <f t="shared" si="356"/>
        <v>0</v>
      </c>
      <c r="G465" s="6">
        <f t="shared" si="356"/>
        <v>0</v>
      </c>
      <c r="H465" s="6">
        <f t="shared" si="356"/>
        <v>0</v>
      </c>
      <c r="I465" s="6">
        <f t="shared" si="356"/>
        <v>0</v>
      </c>
      <c r="J465" s="6">
        <f t="shared" si="356"/>
        <v>0</v>
      </c>
      <c r="K465" s="6">
        <f t="shared" si="356"/>
        <v>0</v>
      </c>
      <c r="L465" s="6">
        <f t="shared" si="356"/>
        <v>0</v>
      </c>
      <c r="M465" s="6">
        <f t="shared" si="356"/>
        <v>0</v>
      </c>
      <c r="N465" s="6">
        <f t="shared" si="356"/>
        <v>0</v>
      </c>
      <c r="O465" s="6">
        <f>O460-O$91</f>
        <v>0</v>
      </c>
      <c r="P465" s="6">
        <f>O465*(1+$E$4)</f>
        <v>0</v>
      </c>
      <c r="Q465" s="6">
        <f t="shared" ref="Q465:AH465" si="357">P465*(1+$E$4)</f>
        <v>0</v>
      </c>
      <c r="R465" s="6">
        <f t="shared" si="357"/>
        <v>0</v>
      </c>
      <c r="S465" s="6">
        <f t="shared" si="357"/>
        <v>0</v>
      </c>
      <c r="T465" s="6">
        <f t="shared" si="357"/>
        <v>0</v>
      </c>
      <c r="U465" s="6">
        <f t="shared" si="357"/>
        <v>0</v>
      </c>
      <c r="V465" s="6">
        <f t="shared" si="357"/>
        <v>0</v>
      </c>
      <c r="W465" s="6">
        <f t="shared" si="357"/>
        <v>0</v>
      </c>
      <c r="X465" s="6">
        <f t="shared" si="357"/>
        <v>0</v>
      </c>
      <c r="Y465" s="6">
        <f t="shared" si="357"/>
        <v>0</v>
      </c>
      <c r="Z465" s="6">
        <f t="shared" si="357"/>
        <v>0</v>
      </c>
      <c r="AA465" s="6">
        <f t="shared" si="357"/>
        <v>0</v>
      </c>
      <c r="AB465" s="6">
        <f t="shared" si="357"/>
        <v>0</v>
      </c>
      <c r="AC465" s="6">
        <f t="shared" si="357"/>
        <v>0</v>
      </c>
      <c r="AD465" s="6">
        <f t="shared" si="357"/>
        <v>0</v>
      </c>
      <c r="AE465" s="6">
        <f t="shared" si="357"/>
        <v>0</v>
      </c>
      <c r="AF465" s="6">
        <f t="shared" si="357"/>
        <v>0</v>
      </c>
      <c r="AG465" s="6">
        <f t="shared" si="357"/>
        <v>0</v>
      </c>
      <c r="AH465" s="6">
        <f t="shared" si="357"/>
        <v>0</v>
      </c>
    </row>
    <row r="466" spans="2:37" hidden="1" x14ac:dyDescent="0.4"/>
    <row r="467" spans="2:37" hidden="1" x14ac:dyDescent="0.4">
      <c r="P467">
        <v>1</v>
      </c>
      <c r="Q467">
        <v>2</v>
      </c>
      <c r="R467">
        <v>3</v>
      </c>
      <c r="S467">
        <v>4</v>
      </c>
      <c r="T467">
        <v>5</v>
      </c>
      <c r="U467">
        <v>6</v>
      </c>
      <c r="V467">
        <v>7</v>
      </c>
      <c r="W467">
        <v>8</v>
      </c>
      <c r="X467">
        <v>9</v>
      </c>
      <c r="Y467">
        <v>10</v>
      </c>
      <c r="Z467">
        <v>11</v>
      </c>
      <c r="AA467">
        <v>12</v>
      </c>
      <c r="AB467">
        <v>13</v>
      </c>
      <c r="AC467">
        <v>14</v>
      </c>
      <c r="AD467">
        <v>15</v>
      </c>
      <c r="AE467">
        <v>16</v>
      </c>
      <c r="AF467">
        <v>17</v>
      </c>
      <c r="AG467">
        <v>18</v>
      </c>
      <c r="AH467">
        <v>19</v>
      </c>
      <c r="AI467">
        <v>20</v>
      </c>
    </row>
    <row r="468" spans="2:37" hidden="1" x14ac:dyDescent="0.4">
      <c r="B468" t="s">
        <v>24</v>
      </c>
      <c r="C468" t="s">
        <v>1</v>
      </c>
      <c r="P468" s="6">
        <f>IF($E$7&gt;=P467,-PPMT(Hypotheses!$P$22,P467,Hypotheses!$E$7,Hypotheses!$P$87),0)</f>
        <v>0</v>
      </c>
      <c r="Q468" s="6">
        <f>IF($E$7&gt;=Q467,-PPMT(Hypotheses!$P$22,Q467,Hypotheses!$E$7,Hypotheses!$P$87),0)</f>
        <v>0</v>
      </c>
      <c r="R468" s="6">
        <f>IF($E$7&gt;=R467,-PPMT(Hypotheses!$P$22,R467,Hypotheses!$E$7,Hypotheses!$P$87),0)</f>
        <v>0</v>
      </c>
      <c r="S468" s="6">
        <f>IF($E$7&gt;=S467,-PPMT(Hypotheses!$P$22,S467,Hypotheses!$E$7,Hypotheses!$P$87),0)</f>
        <v>0</v>
      </c>
      <c r="T468" s="6">
        <f>IF($E$7&gt;=T467,-PPMT(Hypotheses!$P$22,T467,Hypotheses!$E$7,Hypotheses!$P$87),0)</f>
        <v>0</v>
      </c>
      <c r="U468" s="6">
        <f>IF($E$7&gt;=U467,-PPMT(Hypotheses!$P$22,U467,Hypotheses!$E$7,Hypotheses!$P$87),0)</f>
        <v>0</v>
      </c>
      <c r="V468" s="6">
        <f>IF($E$7&gt;=V467,-PPMT(Hypotheses!$P$22,V467,Hypotheses!$E$7,Hypotheses!$P$87),0)</f>
        <v>0</v>
      </c>
      <c r="W468" s="6">
        <f>IF($E$7&gt;=W467,-PPMT(Hypotheses!$P$22,W467,Hypotheses!$E$7,Hypotheses!$P$87),0)</f>
        <v>0</v>
      </c>
      <c r="X468" s="6">
        <f>IF($E$7&gt;=X467,-PPMT(Hypotheses!$P$22,X467,Hypotheses!$E$7,Hypotheses!$P$87),0)</f>
        <v>0</v>
      </c>
      <c r="Y468" s="6">
        <f>IF($E$7&gt;=Y467,-PPMT(Hypotheses!$P$22,Y467,Hypotheses!$E$7,Hypotheses!$P$87),0)</f>
        <v>0</v>
      </c>
      <c r="Z468" s="6">
        <f>IF($E$7&gt;=Z467,-PPMT(Hypotheses!$P$22,Z467,Hypotheses!$E$7,Hypotheses!$P$87),0)</f>
        <v>0</v>
      </c>
      <c r="AA468" s="6">
        <f>IF($E$7&gt;=AA467,-PPMT(Hypotheses!$P$22,AA467,Hypotheses!$E$7,Hypotheses!$P$87),0)</f>
        <v>0</v>
      </c>
      <c r="AB468" s="6">
        <f>IF($E$7&gt;=AB467,-PPMT(Hypotheses!$P$22,AB467,Hypotheses!$E$7,Hypotheses!$P$87),0)</f>
        <v>0</v>
      </c>
      <c r="AC468" s="6">
        <f>IF($E$7&gt;=AC467,-PPMT(Hypotheses!$P$22,AC467,Hypotheses!$E$7,Hypotheses!$P$87),0)</f>
        <v>0</v>
      </c>
      <c r="AD468" s="6">
        <f>IF($E$7&gt;=AD467,-PPMT(Hypotheses!$P$22,AD467,Hypotheses!$E$7,Hypotheses!$P$87),0)</f>
        <v>0</v>
      </c>
      <c r="AE468" s="6">
        <f>IF($E$7&gt;=AE467,-PPMT(Hypotheses!$P$22,AE467,Hypotheses!$E$7,Hypotheses!$P$87),0)</f>
        <v>0</v>
      </c>
      <c r="AF468" s="6">
        <f>IF($E$7&gt;=AF467,-PPMT(Hypotheses!$P$22,AF467,Hypotheses!$E$7,Hypotheses!$P$87),0)</f>
        <v>0</v>
      </c>
      <c r="AG468" s="6">
        <f>IF($E$7&gt;=AG467,-PPMT(Hypotheses!$P$22,AG467,Hypotheses!$E$7,Hypotheses!$P$87),0)</f>
        <v>0</v>
      </c>
      <c r="AH468" s="6">
        <f>IF($E$7&gt;=AH467,-PPMT(Hypotheses!$P$22,AH467,Hypotheses!$E$7,Hypotheses!$P$87),0)</f>
        <v>0</v>
      </c>
      <c r="AI468" s="6">
        <f>IF($E$7&gt;=AI467,-PPMT(Hypotheses!$P$22,AI467,Hypotheses!$E$7,Hypotheses!$P$87),0)</f>
        <v>0</v>
      </c>
    </row>
    <row r="469" spans="2:37" hidden="1" x14ac:dyDescent="0.4">
      <c r="B469" t="s">
        <v>24</v>
      </c>
      <c r="C469" t="s">
        <v>2</v>
      </c>
      <c r="P469" s="6">
        <f>IF($E$7&gt;=P467,-IPMT(Hypotheses!$P$22,P467,Hypotheses!$E$7,Hypotheses!$P$87),0)</f>
        <v>0</v>
      </c>
      <c r="Q469" s="6">
        <f>IF($E$7&gt;=Q467,-IPMT(Hypotheses!$P$22,Q467,Hypotheses!$E$7,Hypotheses!$P$87),0)</f>
        <v>0</v>
      </c>
      <c r="R469" s="6">
        <f>IF($E$7&gt;=R467,-IPMT(Hypotheses!$P$22,R467,Hypotheses!$E$7,Hypotheses!$P$87),0)</f>
        <v>0</v>
      </c>
      <c r="S469" s="6">
        <f>IF($E$7&gt;=S467,-IPMT(Hypotheses!$P$22,S467,Hypotheses!$E$7,Hypotheses!$P$87),0)</f>
        <v>0</v>
      </c>
      <c r="T469" s="6">
        <f>IF($E$7&gt;=T467,-IPMT(Hypotheses!$P$22,T467,Hypotheses!$E$7,Hypotheses!$P$87),0)</f>
        <v>0</v>
      </c>
      <c r="U469" s="6">
        <f>IF($E$7&gt;=U467,-IPMT(Hypotheses!$P$22,U467,Hypotheses!$E$7,Hypotheses!$P$87),0)</f>
        <v>0</v>
      </c>
      <c r="V469" s="6">
        <f>IF($E$7&gt;=V467,-IPMT(Hypotheses!$P$22,V467,Hypotheses!$E$7,Hypotheses!$P$87),0)</f>
        <v>0</v>
      </c>
      <c r="W469" s="6">
        <f>IF($E$7&gt;=W467,-IPMT(Hypotheses!$P$22,W467,Hypotheses!$E$7,Hypotheses!$P$87),0)</f>
        <v>0</v>
      </c>
      <c r="X469" s="6">
        <f>IF($E$7&gt;=X467,-IPMT(Hypotheses!$P$22,X467,Hypotheses!$E$7,Hypotheses!$P$87),0)</f>
        <v>0</v>
      </c>
      <c r="Y469" s="6">
        <f>IF($E$7&gt;=Y467,-IPMT(Hypotheses!$P$22,Y467,Hypotheses!$E$7,Hypotheses!$P$87),0)</f>
        <v>0</v>
      </c>
      <c r="Z469" s="6">
        <f>IF($E$7&gt;=Z467,-IPMT(Hypotheses!$P$22,Z467,Hypotheses!$E$7,Hypotheses!$P$87),0)</f>
        <v>0</v>
      </c>
      <c r="AA469" s="6">
        <f>IF($E$7&gt;=AA467,-IPMT(Hypotheses!$P$22,AA467,Hypotheses!$E$7,Hypotheses!$P$87),0)</f>
        <v>0</v>
      </c>
      <c r="AB469" s="6">
        <f>IF($E$7&gt;=AB467,-IPMT(Hypotheses!$P$22,AB467,Hypotheses!$E$7,Hypotheses!$P$87),0)</f>
        <v>0</v>
      </c>
      <c r="AC469" s="6">
        <f>IF($E$7&gt;=AC467,-IPMT(Hypotheses!$P$22,AC467,Hypotheses!$E$7,Hypotheses!$P$87),0)</f>
        <v>0</v>
      </c>
      <c r="AD469" s="6">
        <f>IF($E$7&gt;=AD467,-IPMT(Hypotheses!$P$22,AD467,Hypotheses!$E$7,Hypotheses!$P$87),0)</f>
        <v>0</v>
      </c>
      <c r="AE469" s="6">
        <f>IF($E$7&gt;=AE467,-IPMT(Hypotheses!$P$22,AE467,Hypotheses!$E$7,Hypotheses!$P$87),0)</f>
        <v>0</v>
      </c>
      <c r="AF469" s="6">
        <f>IF($E$7&gt;=AF467,-IPMT(Hypotheses!$P$22,AF467,Hypotheses!$E$7,Hypotheses!$P$87),0)</f>
        <v>0</v>
      </c>
      <c r="AG469" s="6">
        <f>IF($E$7&gt;=AG467,-IPMT(Hypotheses!$P$22,AG467,Hypotheses!$E$7,Hypotheses!$P$87),0)</f>
        <v>0</v>
      </c>
      <c r="AH469" s="6">
        <f>IF($E$7&gt;=AH467,-IPMT(Hypotheses!$P$22,AH467,Hypotheses!$E$7,Hypotheses!$P$87),0)</f>
        <v>0</v>
      </c>
      <c r="AI469" s="6">
        <f>IF($E$7&gt;=AI467,-IPMT(Hypotheses!$P$22,AI467,Hypotheses!$E$7,Hypotheses!$P$87),0)</f>
        <v>0</v>
      </c>
    </row>
    <row r="470" spans="2:37" hidden="1" x14ac:dyDescent="0.4">
      <c r="B470" t="s">
        <v>24</v>
      </c>
      <c r="C470" t="s">
        <v>73</v>
      </c>
      <c r="D470" s="6">
        <f t="shared" ref="D470:O470" si="358">D465</f>
        <v>0</v>
      </c>
      <c r="E470" s="6">
        <f t="shared" si="358"/>
        <v>0</v>
      </c>
      <c r="F470" s="6">
        <f t="shared" si="358"/>
        <v>0</v>
      </c>
      <c r="G470" s="6">
        <f t="shared" si="358"/>
        <v>0</v>
      </c>
      <c r="H470" s="6">
        <f t="shared" si="358"/>
        <v>0</v>
      </c>
      <c r="I470" s="6">
        <f t="shared" si="358"/>
        <v>0</v>
      </c>
      <c r="J470" s="6">
        <f t="shared" si="358"/>
        <v>0</v>
      </c>
      <c r="K470" s="6">
        <f t="shared" si="358"/>
        <v>0</v>
      </c>
      <c r="L470" s="6">
        <f t="shared" si="358"/>
        <v>0</v>
      </c>
      <c r="M470" s="6">
        <f t="shared" si="358"/>
        <v>0</v>
      </c>
      <c r="N470" s="6">
        <f t="shared" si="358"/>
        <v>0</v>
      </c>
      <c r="O470" s="6">
        <f t="shared" si="358"/>
        <v>0</v>
      </c>
      <c r="P470" s="6">
        <f>P465-P$91</f>
        <v>0</v>
      </c>
      <c r="Q470" s="6">
        <f>P470*(1+$E$4)</f>
        <v>0</v>
      </c>
      <c r="R470" s="6">
        <f t="shared" ref="R470:AI470" si="359">Q470*(1+$E$4)</f>
        <v>0</v>
      </c>
      <c r="S470" s="6">
        <f t="shared" si="359"/>
        <v>0</v>
      </c>
      <c r="T470" s="6">
        <f t="shared" si="359"/>
        <v>0</v>
      </c>
      <c r="U470" s="6">
        <f t="shared" si="359"/>
        <v>0</v>
      </c>
      <c r="V470" s="6">
        <f t="shared" si="359"/>
        <v>0</v>
      </c>
      <c r="W470" s="6">
        <f t="shared" si="359"/>
        <v>0</v>
      </c>
      <c r="X470" s="6">
        <f t="shared" si="359"/>
        <v>0</v>
      </c>
      <c r="Y470" s="6">
        <f t="shared" si="359"/>
        <v>0</v>
      </c>
      <c r="Z470" s="6">
        <f t="shared" si="359"/>
        <v>0</v>
      </c>
      <c r="AA470" s="6">
        <f t="shared" si="359"/>
        <v>0</v>
      </c>
      <c r="AB470" s="6">
        <f t="shared" si="359"/>
        <v>0</v>
      </c>
      <c r="AC470" s="6">
        <f t="shared" si="359"/>
        <v>0</v>
      </c>
      <c r="AD470" s="6">
        <f t="shared" si="359"/>
        <v>0</v>
      </c>
      <c r="AE470" s="6">
        <f t="shared" si="359"/>
        <v>0</v>
      </c>
      <c r="AF470" s="6">
        <f t="shared" si="359"/>
        <v>0</v>
      </c>
      <c r="AG470" s="6">
        <f t="shared" si="359"/>
        <v>0</v>
      </c>
      <c r="AH470" s="6">
        <f t="shared" si="359"/>
        <v>0</v>
      </c>
      <c r="AI470" s="6">
        <f t="shared" si="359"/>
        <v>0</v>
      </c>
    </row>
    <row r="471" spans="2:37" hidden="1" x14ac:dyDescent="0.4"/>
    <row r="472" spans="2:37" hidden="1" x14ac:dyDescent="0.4">
      <c r="Q472">
        <v>1</v>
      </c>
      <c r="R472">
        <v>2</v>
      </c>
      <c r="S472">
        <v>3</v>
      </c>
      <c r="T472">
        <v>4</v>
      </c>
      <c r="U472">
        <v>5</v>
      </c>
      <c r="V472">
        <v>6</v>
      </c>
      <c r="W472">
        <v>7</v>
      </c>
      <c r="X472">
        <v>8</v>
      </c>
      <c r="Y472">
        <v>9</v>
      </c>
      <c r="Z472">
        <v>10</v>
      </c>
      <c r="AA472">
        <v>11</v>
      </c>
      <c r="AB472">
        <v>12</v>
      </c>
      <c r="AC472">
        <v>13</v>
      </c>
      <c r="AD472">
        <v>14</v>
      </c>
      <c r="AE472">
        <v>15</v>
      </c>
      <c r="AF472">
        <v>16</v>
      </c>
      <c r="AG472">
        <v>17</v>
      </c>
      <c r="AH472">
        <v>18</v>
      </c>
      <c r="AI472">
        <v>19</v>
      </c>
      <c r="AJ472">
        <v>20</v>
      </c>
    </row>
    <row r="473" spans="2:37" hidden="1" x14ac:dyDescent="0.4">
      <c r="B473" t="s">
        <v>25</v>
      </c>
      <c r="C473" t="s">
        <v>1</v>
      </c>
      <c r="Q473" s="6">
        <f>IF($E$7&gt;=Q472,-PPMT(Hypotheses!$Q$22,Q472,Hypotheses!$E$7,Hypotheses!$Q$87),0)</f>
        <v>0</v>
      </c>
      <c r="R473" s="6">
        <f>IF($E$7&gt;=R472,-PPMT(Hypotheses!$Q$22,R472,Hypotheses!$E$7,Hypotheses!$Q$87),0)</f>
        <v>0</v>
      </c>
      <c r="S473" s="6">
        <f>IF($E$7&gt;=S472,-PPMT(Hypotheses!$Q$22,S472,Hypotheses!$E$7,Hypotheses!$Q$87),0)</f>
        <v>0</v>
      </c>
      <c r="T473" s="6">
        <f>IF($E$7&gt;=T472,-PPMT(Hypotheses!$Q$22,T472,Hypotheses!$E$7,Hypotheses!$Q$87),0)</f>
        <v>0</v>
      </c>
      <c r="U473" s="6">
        <f>IF($E$7&gt;=U472,-PPMT(Hypotheses!$Q$22,U472,Hypotheses!$E$7,Hypotheses!$Q$87),0)</f>
        <v>0</v>
      </c>
      <c r="V473" s="6">
        <f>IF($E$7&gt;=V472,-PPMT(Hypotheses!$Q$22,V472,Hypotheses!$E$7,Hypotheses!$Q$87),0)</f>
        <v>0</v>
      </c>
      <c r="W473" s="6">
        <f>IF($E$7&gt;=W472,-PPMT(Hypotheses!$Q$22,W472,Hypotheses!$E$7,Hypotheses!$Q$87),0)</f>
        <v>0</v>
      </c>
      <c r="X473" s="6">
        <f>IF($E$7&gt;=X472,-PPMT(Hypotheses!$Q$22,X472,Hypotheses!$E$7,Hypotheses!$Q$87),0)</f>
        <v>0</v>
      </c>
      <c r="Y473" s="6">
        <f>IF($E$7&gt;=Y472,-PPMT(Hypotheses!$Q$22,Y472,Hypotheses!$E$7,Hypotheses!$Q$87),0)</f>
        <v>0</v>
      </c>
      <c r="Z473" s="6">
        <f>IF($E$7&gt;=Z472,-PPMT(Hypotheses!$Q$22,Z472,Hypotheses!$E$7,Hypotheses!$Q$87),0)</f>
        <v>0</v>
      </c>
      <c r="AA473" s="6">
        <f>IF($E$7&gt;=AA472,-PPMT(Hypotheses!$Q$22,AA472,Hypotheses!$E$7,Hypotheses!$Q$87),0)</f>
        <v>0</v>
      </c>
      <c r="AB473" s="6">
        <f>IF($E$7&gt;=AB472,-PPMT(Hypotheses!$Q$22,AB472,Hypotheses!$E$7,Hypotheses!$Q$87),0)</f>
        <v>0</v>
      </c>
      <c r="AC473" s="6">
        <f>IF($E$7&gt;=AC472,-PPMT(Hypotheses!$Q$22,AC472,Hypotheses!$E$7,Hypotheses!$Q$87),0)</f>
        <v>0</v>
      </c>
      <c r="AD473" s="6">
        <f>IF($E$7&gt;=AD472,-PPMT(Hypotheses!$Q$22,AD472,Hypotheses!$E$7,Hypotheses!$Q$87),0)</f>
        <v>0</v>
      </c>
      <c r="AE473" s="6">
        <f>IF($E$7&gt;=AE472,-PPMT(Hypotheses!$Q$22,AE472,Hypotheses!$E$7,Hypotheses!$Q$87),0)</f>
        <v>0</v>
      </c>
      <c r="AF473" s="6">
        <f>IF($E$7&gt;=AF472,-PPMT(Hypotheses!$Q$22,AF472,Hypotheses!$E$7,Hypotheses!$Q$87),0)</f>
        <v>0</v>
      </c>
      <c r="AG473" s="6">
        <f>IF($E$7&gt;=AG472,-PPMT(Hypotheses!$Q$22,AG472,Hypotheses!$E$7,Hypotheses!$Q$87),0)</f>
        <v>0</v>
      </c>
      <c r="AH473" s="6">
        <f>IF($E$7&gt;=AH472,-PPMT(Hypotheses!$Q$22,AH472,Hypotheses!$E$7,Hypotheses!$Q$87),0)</f>
        <v>0</v>
      </c>
      <c r="AI473" s="6">
        <f>IF($E$7&gt;=AI472,-PPMT(Hypotheses!$Q$22,AI472,Hypotheses!$E$7,Hypotheses!$Q$87),0)</f>
        <v>0</v>
      </c>
      <c r="AJ473" s="6">
        <f>IF($E$7&gt;=AJ472,-PPMT(Hypotheses!$Q$22,AJ472,Hypotheses!$E$7,Hypotheses!$Q$87),0)</f>
        <v>0</v>
      </c>
    </row>
    <row r="474" spans="2:37" hidden="1" x14ac:dyDescent="0.4">
      <c r="B474" t="s">
        <v>25</v>
      </c>
      <c r="C474" t="s">
        <v>2</v>
      </c>
      <c r="Q474" s="6">
        <f>IF($E$7&gt;=Q472,-IPMT(Hypotheses!$Q$22,Q472,Hypotheses!$E$7,Hypotheses!$Q$87),0)</f>
        <v>0</v>
      </c>
      <c r="R474" s="6">
        <f>IF($E$7&gt;=R472,-IPMT(Hypotheses!$Q$22,R472,Hypotheses!$E$7,Hypotheses!$Q$87),0)</f>
        <v>0</v>
      </c>
      <c r="S474" s="6">
        <f>IF($E$7&gt;=S472,-IPMT(Hypotheses!$Q$22,S472,Hypotheses!$E$7,Hypotheses!$Q$87),0)</f>
        <v>0</v>
      </c>
      <c r="T474" s="6">
        <f>IF($E$7&gt;=T472,-IPMT(Hypotheses!$Q$22,T472,Hypotheses!$E$7,Hypotheses!$Q$87),0)</f>
        <v>0</v>
      </c>
      <c r="U474" s="6">
        <f>IF($E$7&gt;=U472,-IPMT(Hypotheses!$Q$22,U472,Hypotheses!$E$7,Hypotheses!$Q$87),0)</f>
        <v>0</v>
      </c>
      <c r="V474" s="6">
        <f>IF($E$7&gt;=V472,-IPMT(Hypotheses!$Q$22,V472,Hypotheses!$E$7,Hypotheses!$Q$87),0)</f>
        <v>0</v>
      </c>
      <c r="W474" s="6">
        <f>IF($E$7&gt;=W472,-IPMT(Hypotheses!$Q$22,W472,Hypotheses!$E$7,Hypotheses!$Q$87),0)</f>
        <v>0</v>
      </c>
      <c r="X474" s="6">
        <f>IF($E$7&gt;=X472,-IPMT(Hypotheses!$Q$22,X472,Hypotheses!$E$7,Hypotheses!$Q$87),0)</f>
        <v>0</v>
      </c>
      <c r="Y474" s="6">
        <f>IF($E$7&gt;=Y472,-IPMT(Hypotheses!$Q$22,Y472,Hypotheses!$E$7,Hypotheses!$Q$87),0)</f>
        <v>0</v>
      </c>
      <c r="Z474" s="6">
        <f>IF($E$7&gt;=Z472,-IPMT(Hypotheses!$Q$22,Z472,Hypotheses!$E$7,Hypotheses!$Q$87),0)</f>
        <v>0</v>
      </c>
      <c r="AA474" s="6">
        <f>IF($E$7&gt;=AA472,-IPMT(Hypotheses!$Q$22,AA472,Hypotheses!$E$7,Hypotheses!$Q$87),0)</f>
        <v>0</v>
      </c>
      <c r="AB474" s="6">
        <f>IF($E$7&gt;=AB472,-IPMT(Hypotheses!$Q$22,AB472,Hypotheses!$E$7,Hypotheses!$Q$87),0)</f>
        <v>0</v>
      </c>
      <c r="AC474" s="6">
        <f>IF($E$7&gt;=AC472,-IPMT(Hypotheses!$Q$22,AC472,Hypotheses!$E$7,Hypotheses!$Q$87),0)</f>
        <v>0</v>
      </c>
      <c r="AD474" s="6">
        <f>IF($E$7&gt;=AD472,-IPMT(Hypotheses!$Q$22,AD472,Hypotheses!$E$7,Hypotheses!$Q$87),0)</f>
        <v>0</v>
      </c>
      <c r="AE474" s="6">
        <f>IF($E$7&gt;=AE472,-IPMT(Hypotheses!$Q$22,AE472,Hypotheses!$E$7,Hypotheses!$Q$87),0)</f>
        <v>0</v>
      </c>
      <c r="AF474" s="6">
        <f>IF($E$7&gt;=AF472,-IPMT(Hypotheses!$Q$22,AF472,Hypotheses!$E$7,Hypotheses!$Q$87),0)</f>
        <v>0</v>
      </c>
      <c r="AG474" s="6">
        <f>IF($E$7&gt;=AG472,-IPMT(Hypotheses!$Q$22,AG472,Hypotheses!$E$7,Hypotheses!$Q$87),0)</f>
        <v>0</v>
      </c>
      <c r="AH474" s="6">
        <f>IF($E$7&gt;=AH472,-IPMT(Hypotheses!$Q$22,AH472,Hypotheses!$E$7,Hypotheses!$Q$87),0)</f>
        <v>0</v>
      </c>
      <c r="AI474" s="6">
        <f>IF($E$7&gt;=AI472,-IPMT(Hypotheses!$Q$22,AI472,Hypotheses!$E$7,Hypotheses!$Q$87),0)</f>
        <v>0</v>
      </c>
      <c r="AJ474" s="6">
        <f>IF($E$7&gt;=AJ472,-IPMT(Hypotheses!$Q$22,AJ472,Hypotheses!$E$7,Hypotheses!$Q$87),0)</f>
        <v>0</v>
      </c>
    </row>
    <row r="475" spans="2:37" hidden="1" x14ac:dyDescent="0.4">
      <c r="B475" t="s">
        <v>25</v>
      </c>
      <c r="C475" t="s">
        <v>73</v>
      </c>
      <c r="D475" s="6">
        <f t="shared" ref="D475:P475" si="360">D470</f>
        <v>0</v>
      </c>
      <c r="E475" s="6">
        <f t="shared" si="360"/>
        <v>0</v>
      </c>
      <c r="F475" s="6">
        <f t="shared" si="360"/>
        <v>0</v>
      </c>
      <c r="G475" s="6">
        <f t="shared" si="360"/>
        <v>0</v>
      </c>
      <c r="H475" s="6">
        <f t="shared" si="360"/>
        <v>0</v>
      </c>
      <c r="I475" s="6">
        <f t="shared" si="360"/>
        <v>0</v>
      </c>
      <c r="J475" s="6">
        <f t="shared" si="360"/>
        <v>0</v>
      </c>
      <c r="K475" s="6">
        <f t="shared" si="360"/>
        <v>0</v>
      </c>
      <c r="L475" s="6">
        <f t="shared" si="360"/>
        <v>0</v>
      </c>
      <c r="M475" s="6">
        <f t="shared" si="360"/>
        <v>0</v>
      </c>
      <c r="N475" s="6">
        <f t="shared" si="360"/>
        <v>0</v>
      </c>
      <c r="O475" s="6">
        <f t="shared" si="360"/>
        <v>0</v>
      </c>
      <c r="P475" s="6">
        <f t="shared" si="360"/>
        <v>0</v>
      </c>
      <c r="Q475" s="6">
        <f>Q470-Q$91</f>
        <v>0</v>
      </c>
      <c r="R475" s="6">
        <f t="shared" ref="R475:AJ475" si="361">R470-R$91</f>
        <v>0</v>
      </c>
      <c r="S475" s="6">
        <f t="shared" si="361"/>
        <v>0</v>
      </c>
      <c r="T475" s="6">
        <f t="shared" si="361"/>
        <v>0</v>
      </c>
      <c r="U475" s="6">
        <f t="shared" si="361"/>
        <v>0</v>
      </c>
      <c r="V475" s="6">
        <f t="shared" si="361"/>
        <v>0</v>
      </c>
      <c r="W475" s="6">
        <f t="shared" si="361"/>
        <v>0</v>
      </c>
      <c r="X475" s="6">
        <f t="shared" si="361"/>
        <v>0</v>
      </c>
      <c r="Y475" s="6">
        <f t="shared" si="361"/>
        <v>0</v>
      </c>
      <c r="Z475" s="6">
        <f t="shared" si="361"/>
        <v>0</v>
      </c>
      <c r="AA475" s="6">
        <f t="shared" si="361"/>
        <v>0</v>
      </c>
      <c r="AB475" s="6">
        <f t="shared" si="361"/>
        <v>0</v>
      </c>
      <c r="AC475" s="6">
        <f t="shared" si="361"/>
        <v>0</v>
      </c>
      <c r="AD475" s="6">
        <f t="shared" si="361"/>
        <v>0</v>
      </c>
      <c r="AE475" s="6">
        <f t="shared" si="361"/>
        <v>0</v>
      </c>
      <c r="AF475" s="6">
        <f t="shared" si="361"/>
        <v>0</v>
      </c>
      <c r="AG475" s="6">
        <f t="shared" si="361"/>
        <v>0</v>
      </c>
      <c r="AH475" s="6">
        <f t="shared" si="361"/>
        <v>0</v>
      </c>
      <c r="AI475" s="6">
        <f t="shared" si="361"/>
        <v>0</v>
      </c>
      <c r="AJ475" s="6">
        <f t="shared" si="361"/>
        <v>0</v>
      </c>
    </row>
    <row r="476" spans="2:37" hidden="1" x14ac:dyDescent="0.4"/>
    <row r="477" spans="2:37" hidden="1" x14ac:dyDescent="0.4">
      <c r="R477">
        <v>1</v>
      </c>
      <c r="S477">
        <v>2</v>
      </c>
      <c r="T477">
        <v>3</v>
      </c>
      <c r="U477">
        <v>4</v>
      </c>
      <c r="V477">
        <v>5</v>
      </c>
      <c r="W477">
        <v>6</v>
      </c>
      <c r="X477">
        <v>7</v>
      </c>
      <c r="Y477">
        <v>8</v>
      </c>
      <c r="Z477">
        <v>9</v>
      </c>
      <c r="AA477">
        <v>10</v>
      </c>
      <c r="AB477">
        <v>11</v>
      </c>
      <c r="AC477">
        <v>12</v>
      </c>
      <c r="AD477">
        <v>13</v>
      </c>
      <c r="AE477">
        <v>14</v>
      </c>
      <c r="AF477">
        <v>15</v>
      </c>
      <c r="AG477">
        <v>16</v>
      </c>
      <c r="AH477">
        <v>17</v>
      </c>
      <c r="AI477">
        <v>18</v>
      </c>
      <c r="AJ477">
        <v>19</v>
      </c>
      <c r="AK477">
        <v>20</v>
      </c>
    </row>
    <row r="478" spans="2:37" hidden="1" x14ac:dyDescent="0.4">
      <c r="B478" t="s">
        <v>26</v>
      </c>
      <c r="C478" t="s">
        <v>1</v>
      </c>
      <c r="R478" s="6">
        <f>IF($E$7&gt;=R477,-PPMT(Hypotheses!$R$22,R477,Hypotheses!$E$7,Hypotheses!$R$87),0)</f>
        <v>0</v>
      </c>
      <c r="S478" s="6">
        <f>IF($E$7&gt;=S477,-PPMT(Hypotheses!$R$22,S477,Hypotheses!$E$7,Hypotheses!$R$87),0)</f>
        <v>0</v>
      </c>
      <c r="T478" s="6">
        <f>IF($E$7&gt;=T477,-PPMT(Hypotheses!$R$22,T477,Hypotheses!$E$7,Hypotheses!$R$87),0)</f>
        <v>0</v>
      </c>
      <c r="U478" s="6">
        <f>IF($E$7&gt;=U477,-PPMT(Hypotheses!$R$22,U477,Hypotheses!$E$7,Hypotheses!$R$87),0)</f>
        <v>0</v>
      </c>
      <c r="V478" s="6">
        <f>IF($E$7&gt;=V477,-PPMT(Hypotheses!$R$22,V477,Hypotheses!$E$7,Hypotheses!$R$87),0)</f>
        <v>0</v>
      </c>
      <c r="W478" s="6">
        <f>IF($E$7&gt;=W477,-PPMT(Hypotheses!$R$22,W477,Hypotheses!$E$7,Hypotheses!$R$87),0)</f>
        <v>0</v>
      </c>
      <c r="X478" s="6">
        <f>IF($E$7&gt;=X477,-PPMT(Hypotheses!$R$22,X477,Hypotheses!$E$7,Hypotheses!$R$87),0)</f>
        <v>0</v>
      </c>
      <c r="Y478" s="6">
        <f>IF($E$7&gt;=Y477,-PPMT(Hypotheses!$R$22,Y477,Hypotheses!$E$7,Hypotheses!$R$87),0)</f>
        <v>0</v>
      </c>
      <c r="Z478" s="6">
        <f>IF($E$7&gt;=Z477,-PPMT(Hypotheses!$R$22,Z477,Hypotheses!$E$7,Hypotheses!$R$87),0)</f>
        <v>0</v>
      </c>
      <c r="AA478" s="6">
        <f>IF($E$7&gt;=AA477,-PPMT(Hypotheses!$R$22,AA477,Hypotheses!$E$7,Hypotheses!$R$87),0)</f>
        <v>0</v>
      </c>
      <c r="AB478" s="6">
        <f>IF($E$7&gt;=AB477,-PPMT(Hypotheses!$R$22,AB477,Hypotheses!$E$7,Hypotheses!$R$87),0)</f>
        <v>0</v>
      </c>
      <c r="AC478" s="6">
        <f>IF($E$7&gt;=AC477,-PPMT(Hypotheses!$R$22,AC477,Hypotheses!$E$7,Hypotheses!$R$87),0)</f>
        <v>0</v>
      </c>
      <c r="AD478" s="6">
        <f>IF($E$7&gt;=AD477,-PPMT(Hypotheses!$R$22,AD477,Hypotheses!$E$7,Hypotheses!$R$87),0)</f>
        <v>0</v>
      </c>
      <c r="AE478" s="6">
        <f>IF($E$7&gt;=AE477,-PPMT(Hypotheses!$R$22,AE477,Hypotheses!$E$7,Hypotheses!$R$87),0)</f>
        <v>0</v>
      </c>
      <c r="AF478" s="6">
        <f>IF($E$7&gt;=AF477,-PPMT(Hypotheses!$R$22,AF477,Hypotheses!$E$7,Hypotheses!$R$87),0)</f>
        <v>0</v>
      </c>
      <c r="AG478" s="6">
        <f>IF($E$7&gt;=AG477,-PPMT(Hypotheses!$R$22,AG477,Hypotheses!$E$7,Hypotheses!$R$87),0)</f>
        <v>0</v>
      </c>
      <c r="AH478" s="6">
        <f>IF($E$7&gt;=AH477,-PPMT(Hypotheses!$R$22,AH477,Hypotheses!$E$7,Hypotheses!$R$87),0)</f>
        <v>0</v>
      </c>
      <c r="AI478" s="6">
        <f>IF($E$7&gt;=AI477,-PPMT(Hypotheses!$R$22,AI477,Hypotheses!$E$7,Hypotheses!$R$87),0)</f>
        <v>0</v>
      </c>
      <c r="AJ478" s="6">
        <f>IF($E$7&gt;=AJ477,-PPMT(Hypotheses!$R$22,AJ477,Hypotheses!$E$7,Hypotheses!$R$87),0)</f>
        <v>0</v>
      </c>
      <c r="AK478" s="6">
        <f>IF($E$7&gt;=AK477,-PPMT(Hypotheses!$R$22,AK477,Hypotheses!$E$7,Hypotheses!$R$87),0)</f>
        <v>0</v>
      </c>
    </row>
    <row r="479" spans="2:37" hidden="1" x14ac:dyDescent="0.4">
      <c r="B479" t="s">
        <v>26</v>
      </c>
      <c r="C479" t="s">
        <v>2</v>
      </c>
      <c r="R479" s="6">
        <f>IF($E$7&gt;=R477,-IPMT(Hypotheses!$R$22,R477,Hypotheses!$E$7,Hypotheses!$R$87),0)</f>
        <v>0</v>
      </c>
      <c r="S479" s="6">
        <f>IF($E$7&gt;=S477,-IPMT(Hypotheses!$R$22,S477,Hypotheses!$E$7,Hypotheses!$R$87),0)</f>
        <v>0</v>
      </c>
      <c r="T479" s="6">
        <f>IF($E$7&gt;=T477,-IPMT(Hypotheses!$R$22,T477,Hypotheses!$E$7,Hypotheses!$R$87),0)</f>
        <v>0</v>
      </c>
      <c r="U479" s="6">
        <f>IF($E$7&gt;=U477,-IPMT(Hypotheses!$R$22,U477,Hypotheses!$E$7,Hypotheses!$R$87),0)</f>
        <v>0</v>
      </c>
      <c r="V479" s="6">
        <f>IF($E$7&gt;=V477,-IPMT(Hypotheses!$R$22,V477,Hypotheses!$E$7,Hypotheses!$R$87),0)</f>
        <v>0</v>
      </c>
      <c r="W479" s="6">
        <f>IF($E$7&gt;=W477,-IPMT(Hypotheses!$R$22,W477,Hypotheses!$E$7,Hypotheses!$R$87),0)</f>
        <v>0</v>
      </c>
      <c r="X479" s="6">
        <f>IF($E$7&gt;=X477,-IPMT(Hypotheses!$R$22,X477,Hypotheses!$E$7,Hypotheses!$R$87),0)</f>
        <v>0</v>
      </c>
      <c r="Y479" s="6">
        <f>IF($E$7&gt;=Y477,-IPMT(Hypotheses!$R$22,Y477,Hypotheses!$E$7,Hypotheses!$R$87),0)</f>
        <v>0</v>
      </c>
      <c r="Z479" s="6">
        <f>IF($E$7&gt;=Z477,-IPMT(Hypotheses!$R$22,Z477,Hypotheses!$E$7,Hypotheses!$R$87),0)</f>
        <v>0</v>
      </c>
      <c r="AA479" s="6">
        <f>IF($E$7&gt;=AA477,-IPMT(Hypotheses!$R$22,AA477,Hypotheses!$E$7,Hypotheses!$R$87),0)</f>
        <v>0</v>
      </c>
      <c r="AB479" s="6">
        <f>IF($E$7&gt;=AB477,-IPMT(Hypotheses!$R$22,AB477,Hypotheses!$E$7,Hypotheses!$R$87),0)</f>
        <v>0</v>
      </c>
      <c r="AC479" s="6">
        <f>IF($E$7&gt;=AC477,-IPMT(Hypotheses!$R$22,AC477,Hypotheses!$E$7,Hypotheses!$R$87),0)</f>
        <v>0</v>
      </c>
      <c r="AD479" s="6">
        <f>IF($E$7&gt;=AD477,-IPMT(Hypotheses!$R$22,AD477,Hypotheses!$E$7,Hypotheses!$R$87),0)</f>
        <v>0</v>
      </c>
      <c r="AE479" s="6">
        <f>IF($E$7&gt;=AE477,-IPMT(Hypotheses!$R$22,AE477,Hypotheses!$E$7,Hypotheses!$R$87),0)</f>
        <v>0</v>
      </c>
      <c r="AF479" s="6">
        <f>IF($E$7&gt;=AF477,-IPMT(Hypotheses!$R$22,AF477,Hypotheses!$E$7,Hypotheses!$R$87),0)</f>
        <v>0</v>
      </c>
      <c r="AG479" s="6">
        <f>IF($E$7&gt;=AG477,-IPMT(Hypotheses!$R$22,AG477,Hypotheses!$E$7,Hypotheses!$R$87),0)</f>
        <v>0</v>
      </c>
      <c r="AH479" s="6">
        <f>IF($E$7&gt;=AH477,-IPMT(Hypotheses!$R$22,AH477,Hypotheses!$E$7,Hypotheses!$R$87),0)</f>
        <v>0</v>
      </c>
      <c r="AI479" s="6">
        <f>IF($E$7&gt;=AI477,-IPMT(Hypotheses!$R$22,AI477,Hypotheses!$E$7,Hypotheses!$R$87),0)</f>
        <v>0</v>
      </c>
      <c r="AJ479" s="6">
        <f>IF($E$7&gt;=AJ477,-IPMT(Hypotheses!$R$22,AJ477,Hypotheses!$E$7,Hypotheses!$R$87),0)</f>
        <v>0</v>
      </c>
      <c r="AK479" s="6">
        <f>IF($E$7&gt;=AK477,-IPMT(Hypotheses!$R$22,AK477,Hypotheses!$E$7,Hypotheses!$R$87),0)</f>
        <v>0</v>
      </c>
    </row>
    <row r="480" spans="2:37" hidden="1" x14ac:dyDescent="0.4">
      <c r="B480" t="s">
        <v>26</v>
      </c>
      <c r="C480" t="s">
        <v>73</v>
      </c>
      <c r="D480" s="6">
        <f t="shared" ref="D480:Q480" si="362">D475</f>
        <v>0</v>
      </c>
      <c r="E480" s="6">
        <f t="shared" si="362"/>
        <v>0</v>
      </c>
      <c r="F480" s="6">
        <f t="shared" si="362"/>
        <v>0</v>
      </c>
      <c r="G480" s="6">
        <f t="shared" si="362"/>
        <v>0</v>
      </c>
      <c r="H480" s="6">
        <f t="shared" si="362"/>
        <v>0</v>
      </c>
      <c r="I480" s="6">
        <f t="shared" si="362"/>
        <v>0</v>
      </c>
      <c r="J480" s="6">
        <f t="shared" si="362"/>
        <v>0</v>
      </c>
      <c r="K480" s="6">
        <f t="shared" si="362"/>
        <v>0</v>
      </c>
      <c r="L480" s="6">
        <f t="shared" si="362"/>
        <v>0</v>
      </c>
      <c r="M480" s="6">
        <f t="shared" si="362"/>
        <v>0</v>
      </c>
      <c r="N480" s="6">
        <f t="shared" si="362"/>
        <v>0</v>
      </c>
      <c r="O480" s="6">
        <f t="shared" si="362"/>
        <v>0</v>
      </c>
      <c r="P480" s="6">
        <f t="shared" si="362"/>
        <v>0</v>
      </c>
      <c r="Q480" s="6">
        <f t="shared" si="362"/>
        <v>0</v>
      </c>
      <c r="R480" s="6">
        <f>R475-R$91</f>
        <v>0</v>
      </c>
      <c r="S480" s="6">
        <f>R480*(1+$E$4)</f>
        <v>0</v>
      </c>
      <c r="T480" s="6">
        <f t="shared" ref="T480:AK480" si="363">S480*(1+$E$4)</f>
        <v>0</v>
      </c>
      <c r="U480" s="6">
        <f t="shared" si="363"/>
        <v>0</v>
      </c>
      <c r="V480" s="6">
        <f t="shared" si="363"/>
        <v>0</v>
      </c>
      <c r="W480" s="6">
        <f t="shared" si="363"/>
        <v>0</v>
      </c>
      <c r="X480" s="6">
        <f t="shared" si="363"/>
        <v>0</v>
      </c>
      <c r="Y480" s="6">
        <f t="shared" si="363"/>
        <v>0</v>
      </c>
      <c r="Z480" s="6">
        <f t="shared" si="363"/>
        <v>0</v>
      </c>
      <c r="AA480" s="6">
        <f t="shared" si="363"/>
        <v>0</v>
      </c>
      <c r="AB480" s="6">
        <f t="shared" si="363"/>
        <v>0</v>
      </c>
      <c r="AC480" s="6">
        <f t="shared" si="363"/>
        <v>0</v>
      </c>
      <c r="AD480" s="6">
        <f t="shared" si="363"/>
        <v>0</v>
      </c>
      <c r="AE480" s="6">
        <f t="shared" si="363"/>
        <v>0</v>
      </c>
      <c r="AF480" s="6">
        <f t="shared" si="363"/>
        <v>0</v>
      </c>
      <c r="AG480" s="6">
        <f t="shared" si="363"/>
        <v>0</v>
      </c>
      <c r="AH480" s="6">
        <f t="shared" si="363"/>
        <v>0</v>
      </c>
      <c r="AI480" s="6">
        <f t="shared" si="363"/>
        <v>0</v>
      </c>
      <c r="AJ480" s="6">
        <f t="shared" si="363"/>
        <v>0</v>
      </c>
      <c r="AK480" s="6">
        <f t="shared" si="363"/>
        <v>0</v>
      </c>
    </row>
    <row r="481" spans="2:40" hidden="1" x14ac:dyDescent="0.4"/>
    <row r="482" spans="2:40" hidden="1" x14ac:dyDescent="0.4">
      <c r="S482">
        <v>1</v>
      </c>
      <c r="T482">
        <v>2</v>
      </c>
      <c r="U482">
        <v>3</v>
      </c>
      <c r="V482">
        <v>4</v>
      </c>
      <c r="W482">
        <v>5</v>
      </c>
      <c r="X482">
        <v>6</v>
      </c>
      <c r="Y482">
        <v>7</v>
      </c>
      <c r="Z482">
        <v>8</v>
      </c>
      <c r="AA482">
        <v>9</v>
      </c>
      <c r="AB482">
        <v>10</v>
      </c>
      <c r="AC482">
        <v>11</v>
      </c>
      <c r="AD482">
        <v>12</v>
      </c>
      <c r="AE482">
        <v>13</v>
      </c>
      <c r="AF482">
        <v>14</v>
      </c>
      <c r="AG482">
        <v>15</v>
      </c>
      <c r="AH482">
        <v>16</v>
      </c>
      <c r="AI482">
        <v>17</v>
      </c>
      <c r="AJ482">
        <v>18</v>
      </c>
      <c r="AK482">
        <v>19</v>
      </c>
      <c r="AL482">
        <v>20</v>
      </c>
    </row>
    <row r="483" spans="2:40" hidden="1" x14ac:dyDescent="0.4">
      <c r="B483" t="s">
        <v>27</v>
      </c>
      <c r="C483" t="s">
        <v>1</v>
      </c>
      <c r="S483" s="6">
        <f>IF($E$7&gt;=S482,-PPMT(Hypotheses!$S$22,S482,Hypotheses!$E$7,Hypotheses!$S$87),0)</f>
        <v>0</v>
      </c>
      <c r="T483" s="6">
        <f>IF($C$7&gt;=T482,-PPMT(Hypotheses!$S$20,T482,Hypotheses!$C$7,Hypotheses!$S$45),0)</f>
        <v>0</v>
      </c>
      <c r="U483" s="6">
        <f>IF($C$7&gt;=U482,-PPMT(Hypotheses!$S$20,U482,Hypotheses!$C$7,Hypotheses!$S$45),0)</f>
        <v>0</v>
      </c>
      <c r="V483" s="6">
        <f>IF($C$7&gt;=V482,-PPMT(Hypotheses!$S$20,V482,Hypotheses!$C$7,Hypotheses!$S$45),0)</f>
        <v>0</v>
      </c>
      <c r="W483" s="6">
        <f>IF($C$7&gt;=W482,-PPMT(Hypotheses!$S$20,W482,Hypotheses!$C$7,Hypotheses!$S$45),0)</f>
        <v>0</v>
      </c>
      <c r="X483" s="6">
        <f>IF($C$7&gt;=X482,-PPMT(Hypotheses!$S$20,X482,Hypotheses!$C$7,Hypotheses!$S$45),0)</f>
        <v>0</v>
      </c>
      <c r="Y483" s="6">
        <f>IF($C$7&gt;=Y482,-PPMT(Hypotheses!$S$20,Y482,Hypotheses!$C$7,Hypotheses!$S$45),0)</f>
        <v>0</v>
      </c>
      <c r="Z483" s="6">
        <f>IF($C$7&gt;=Z482,-PPMT(Hypotheses!$S$20,Z482,Hypotheses!$C$7,Hypotheses!$S$45),0)</f>
        <v>0</v>
      </c>
      <c r="AA483" s="6">
        <f>IF($C$7&gt;=AA482,-PPMT(Hypotheses!$S$20,AA482,Hypotheses!$C$7,Hypotheses!$S$45),0)</f>
        <v>0</v>
      </c>
      <c r="AB483" s="6">
        <f>IF($C$7&gt;=AB482,-PPMT(Hypotheses!$S$20,AB482,Hypotheses!$C$7,Hypotheses!$S$45),0)</f>
        <v>0</v>
      </c>
      <c r="AC483" s="6">
        <f>IF($C$7&gt;=AC482,-PPMT(Hypotheses!$S$20,AC482,Hypotheses!$C$7,Hypotheses!$S$45),0)</f>
        <v>0</v>
      </c>
      <c r="AD483" s="6">
        <f>IF($C$7&gt;=AD482,-PPMT(Hypotheses!$S$20,AD482,Hypotheses!$C$7,Hypotheses!$S$45),0)</f>
        <v>0</v>
      </c>
      <c r="AE483" s="6">
        <f>IF($C$7&gt;=AE482,-PPMT(Hypotheses!$S$20,AE482,Hypotheses!$C$7,Hypotheses!$S$45),0)</f>
        <v>0</v>
      </c>
      <c r="AF483" s="6">
        <f>IF($C$7&gt;=AF482,-PPMT(Hypotheses!$S$20,AF482,Hypotheses!$C$7,Hypotheses!$S$45),0)</f>
        <v>0</v>
      </c>
      <c r="AG483" s="6">
        <f>IF($C$7&gt;=AG482,-PPMT(Hypotheses!$S$20,AG482,Hypotheses!$C$7,Hypotheses!$S$45),0)</f>
        <v>0</v>
      </c>
      <c r="AH483" s="6">
        <f>IF($C$7&gt;=AH482,-PPMT(Hypotheses!$S$20,AH482,Hypotheses!$C$7,Hypotheses!$S$45),0)</f>
        <v>0</v>
      </c>
      <c r="AI483" s="6">
        <f>IF($C$7&gt;=AI482,-PPMT(Hypotheses!$S$20,AI482,Hypotheses!$C$7,Hypotheses!$S$45),0)</f>
        <v>0</v>
      </c>
      <c r="AJ483" s="6">
        <f>IF($C$7&gt;=AJ482,-PPMT(Hypotheses!$S$20,AJ482,Hypotheses!$C$7,Hypotheses!$S$45),0)</f>
        <v>0</v>
      </c>
      <c r="AK483" s="6">
        <f>IF($C$7&gt;=AK482,-PPMT(Hypotheses!$S$20,AK482,Hypotheses!$C$7,Hypotheses!$S$45),0)</f>
        <v>0</v>
      </c>
      <c r="AL483" s="6">
        <f>IF($C$7&gt;=AL482,-PPMT(Hypotheses!$S$20,AL482,Hypotheses!$C$7,Hypotheses!$S$45),0)</f>
        <v>0</v>
      </c>
    </row>
    <row r="484" spans="2:40" hidden="1" x14ac:dyDescent="0.4">
      <c r="B484" t="s">
        <v>27</v>
      </c>
      <c r="C484" t="s">
        <v>2</v>
      </c>
      <c r="S484" s="6">
        <f>IF($E$7&gt;=S482,-IPMT(Hypotheses!$S$22,S482,Hypotheses!$E$7,Hypotheses!$S$87),0)</f>
        <v>0</v>
      </c>
      <c r="T484" s="6">
        <f>IF($E$7&gt;=T482,-IPMT(Hypotheses!$S$22,T482,Hypotheses!$E$7,Hypotheses!$S$87),0)</f>
        <v>0</v>
      </c>
      <c r="U484" s="6">
        <f>IF($E$7&gt;=U482,-IPMT(Hypotheses!$S$22,U482,Hypotheses!$E$7,Hypotheses!$S$87),0)</f>
        <v>0</v>
      </c>
      <c r="V484" s="6">
        <f>IF($E$7&gt;=V482,-IPMT(Hypotheses!$S$22,V482,Hypotheses!$E$7,Hypotheses!$S$87),0)</f>
        <v>0</v>
      </c>
      <c r="W484" s="6">
        <f>IF($E$7&gt;=W482,-IPMT(Hypotheses!$S$22,W482,Hypotheses!$E$7,Hypotheses!$S$87),0)</f>
        <v>0</v>
      </c>
      <c r="X484" s="6">
        <f>IF($E$7&gt;=X482,-IPMT(Hypotheses!$S$22,X482,Hypotheses!$E$7,Hypotheses!$S$87),0)</f>
        <v>0</v>
      </c>
      <c r="Y484" s="6">
        <f>IF($E$7&gt;=Y482,-IPMT(Hypotheses!$S$22,Y482,Hypotheses!$E$7,Hypotheses!$S$87),0)</f>
        <v>0</v>
      </c>
      <c r="Z484" s="6">
        <f>IF($E$7&gt;=Z482,-IPMT(Hypotheses!$S$22,Z482,Hypotheses!$E$7,Hypotheses!$S$87),0)</f>
        <v>0</v>
      </c>
      <c r="AA484" s="6">
        <f>IF($E$7&gt;=AA482,-IPMT(Hypotheses!$S$22,AA482,Hypotheses!$E$7,Hypotheses!$S$87),0)</f>
        <v>0</v>
      </c>
      <c r="AB484" s="6">
        <f>IF($E$7&gt;=AB482,-IPMT(Hypotheses!$S$22,AB482,Hypotheses!$E$7,Hypotheses!$S$87),0)</f>
        <v>0</v>
      </c>
      <c r="AC484" s="6">
        <f>IF($E$7&gt;=AC482,-IPMT(Hypotheses!$S$22,AC482,Hypotheses!$E$7,Hypotheses!$S$87),0)</f>
        <v>0</v>
      </c>
      <c r="AD484" s="6">
        <f>IF($E$7&gt;=AD482,-IPMT(Hypotheses!$S$22,AD482,Hypotheses!$E$7,Hypotheses!$S$87),0)</f>
        <v>0</v>
      </c>
      <c r="AE484" s="6">
        <f>IF($E$7&gt;=AE482,-IPMT(Hypotheses!$S$22,AE482,Hypotheses!$E$7,Hypotheses!$S$87),0)</f>
        <v>0</v>
      </c>
      <c r="AF484" s="6">
        <f>IF($E$7&gt;=AF482,-IPMT(Hypotheses!$S$22,AF482,Hypotheses!$E$7,Hypotheses!$S$87),0)</f>
        <v>0</v>
      </c>
      <c r="AG484" s="6">
        <f>IF($E$7&gt;=AG482,-IPMT(Hypotheses!$S$22,AG482,Hypotheses!$E$7,Hypotheses!$S$87),0)</f>
        <v>0</v>
      </c>
      <c r="AH484" s="6">
        <f>IF($E$7&gt;=AH482,-IPMT(Hypotheses!$S$22,AH482,Hypotheses!$E$7,Hypotheses!$S$87),0)</f>
        <v>0</v>
      </c>
      <c r="AI484" s="6">
        <f>IF($E$7&gt;=AI482,-IPMT(Hypotheses!$S$22,AI482,Hypotheses!$E$7,Hypotheses!$S$87),0)</f>
        <v>0</v>
      </c>
      <c r="AJ484" s="6">
        <f>IF($E$7&gt;=AJ482,-IPMT(Hypotheses!$S$22,AJ482,Hypotheses!$E$7,Hypotheses!$S$87),0)</f>
        <v>0</v>
      </c>
      <c r="AK484" s="6">
        <f>IF($E$7&gt;=AK482,-IPMT(Hypotheses!$S$22,AK482,Hypotheses!$E$7,Hypotheses!$S$87),0)</f>
        <v>0</v>
      </c>
      <c r="AL484" s="6">
        <f>IF($E$7&gt;=AL482,-IPMT(Hypotheses!$S$22,AL482,Hypotheses!$E$7,Hypotheses!$S$87),0)</f>
        <v>0</v>
      </c>
    </row>
    <row r="485" spans="2:40" hidden="1" x14ac:dyDescent="0.4">
      <c r="B485" t="s">
        <v>27</v>
      </c>
      <c r="C485" t="s">
        <v>73</v>
      </c>
      <c r="D485" s="6">
        <f t="shared" ref="D485:R485" si="364">D480</f>
        <v>0</v>
      </c>
      <c r="E485" s="6">
        <f t="shared" si="364"/>
        <v>0</v>
      </c>
      <c r="F485" s="6">
        <f t="shared" si="364"/>
        <v>0</v>
      </c>
      <c r="G485" s="6">
        <f t="shared" si="364"/>
        <v>0</v>
      </c>
      <c r="H485" s="6">
        <f t="shared" si="364"/>
        <v>0</v>
      </c>
      <c r="I485" s="6">
        <f t="shared" si="364"/>
        <v>0</v>
      </c>
      <c r="J485" s="6">
        <f t="shared" si="364"/>
        <v>0</v>
      </c>
      <c r="K485" s="6">
        <f t="shared" si="364"/>
        <v>0</v>
      </c>
      <c r="L485" s="6">
        <f t="shared" si="364"/>
        <v>0</v>
      </c>
      <c r="M485" s="6">
        <f t="shared" si="364"/>
        <v>0</v>
      </c>
      <c r="N485" s="6">
        <f t="shared" si="364"/>
        <v>0</v>
      </c>
      <c r="O485" s="6">
        <f t="shared" si="364"/>
        <v>0</v>
      </c>
      <c r="P485" s="6">
        <f t="shared" si="364"/>
        <v>0</v>
      </c>
      <c r="Q485" s="6">
        <f t="shared" si="364"/>
        <v>0</v>
      </c>
      <c r="R485" s="6">
        <f t="shared" si="364"/>
        <v>0</v>
      </c>
      <c r="S485" s="6">
        <f>S480-S$91</f>
        <v>0</v>
      </c>
      <c r="T485" s="6">
        <f>S485*(1+$E$4)</f>
        <v>0</v>
      </c>
      <c r="U485" s="6">
        <f t="shared" ref="U485:AL485" si="365">T485*(1+$E$4)</f>
        <v>0</v>
      </c>
      <c r="V485" s="6">
        <f t="shared" si="365"/>
        <v>0</v>
      </c>
      <c r="W485" s="6">
        <f t="shared" si="365"/>
        <v>0</v>
      </c>
      <c r="X485" s="6">
        <f t="shared" si="365"/>
        <v>0</v>
      </c>
      <c r="Y485" s="6">
        <f t="shared" si="365"/>
        <v>0</v>
      </c>
      <c r="Z485" s="6">
        <f t="shared" si="365"/>
        <v>0</v>
      </c>
      <c r="AA485" s="6">
        <f t="shared" si="365"/>
        <v>0</v>
      </c>
      <c r="AB485" s="6">
        <f t="shared" si="365"/>
        <v>0</v>
      </c>
      <c r="AC485" s="6">
        <f t="shared" si="365"/>
        <v>0</v>
      </c>
      <c r="AD485" s="6">
        <f t="shared" si="365"/>
        <v>0</v>
      </c>
      <c r="AE485" s="6">
        <f t="shared" si="365"/>
        <v>0</v>
      </c>
      <c r="AF485" s="6">
        <f t="shared" si="365"/>
        <v>0</v>
      </c>
      <c r="AG485" s="6">
        <f t="shared" si="365"/>
        <v>0</v>
      </c>
      <c r="AH485" s="6">
        <f t="shared" si="365"/>
        <v>0</v>
      </c>
      <c r="AI485" s="6">
        <f t="shared" si="365"/>
        <v>0</v>
      </c>
      <c r="AJ485" s="6">
        <f t="shared" si="365"/>
        <v>0</v>
      </c>
      <c r="AK485" s="6">
        <f t="shared" si="365"/>
        <v>0</v>
      </c>
      <c r="AL485" s="6">
        <f t="shared" si="365"/>
        <v>0</v>
      </c>
    </row>
    <row r="486" spans="2:40" hidden="1" x14ac:dyDescent="0.4"/>
    <row r="487" spans="2:40" hidden="1" x14ac:dyDescent="0.4">
      <c r="T487">
        <v>1</v>
      </c>
      <c r="U487">
        <v>2</v>
      </c>
      <c r="V487">
        <v>3</v>
      </c>
      <c r="W487">
        <v>4</v>
      </c>
      <c r="X487">
        <v>5</v>
      </c>
      <c r="Y487">
        <v>6</v>
      </c>
      <c r="Z487">
        <v>7</v>
      </c>
      <c r="AA487">
        <v>8</v>
      </c>
      <c r="AB487">
        <v>9</v>
      </c>
      <c r="AC487">
        <v>10</v>
      </c>
      <c r="AD487">
        <v>11</v>
      </c>
      <c r="AE487">
        <v>12</v>
      </c>
      <c r="AF487">
        <v>13</v>
      </c>
      <c r="AG487">
        <v>14</v>
      </c>
      <c r="AH487">
        <v>15</v>
      </c>
      <c r="AI487">
        <v>16</v>
      </c>
      <c r="AJ487">
        <v>17</v>
      </c>
      <c r="AK487">
        <v>18</v>
      </c>
      <c r="AL487">
        <v>19</v>
      </c>
      <c r="AM487">
        <v>20</v>
      </c>
    </row>
    <row r="488" spans="2:40" hidden="1" x14ac:dyDescent="0.4">
      <c r="B488" t="s">
        <v>28</v>
      </c>
      <c r="C488" t="s">
        <v>1</v>
      </c>
      <c r="T488" s="6">
        <f>IF($E$7&gt;=T487,-PPMT(Hypotheses!$T$22,T487,Hypotheses!$E$7,Hypotheses!$T$87),0)</f>
        <v>0</v>
      </c>
      <c r="U488" s="6">
        <f>IF($E$7&gt;=U487,-PPMT(Hypotheses!$T$22,U487,Hypotheses!$E$7,Hypotheses!$T$87),0)</f>
        <v>0</v>
      </c>
      <c r="V488" s="6">
        <f>IF($E$7&gt;=V487,-PPMT(Hypotheses!$T$22,V487,Hypotheses!$E$7,Hypotheses!$T$87),0)</f>
        <v>0</v>
      </c>
      <c r="W488" s="6">
        <f>IF($E$7&gt;=W487,-PPMT(Hypotheses!$T$22,W487,Hypotheses!$E$7,Hypotheses!$T$87),0)</f>
        <v>0</v>
      </c>
      <c r="X488" s="6">
        <f>IF($E$7&gt;=X487,-PPMT(Hypotheses!$T$22,X487,Hypotheses!$E$7,Hypotheses!$T$87),0)</f>
        <v>0</v>
      </c>
      <c r="Y488" s="6">
        <f>IF($E$7&gt;=Y487,-PPMT(Hypotheses!$T$22,Y487,Hypotheses!$E$7,Hypotheses!$T$87),0)</f>
        <v>0</v>
      </c>
      <c r="Z488" s="6">
        <f>IF($E$7&gt;=Z487,-PPMT(Hypotheses!$T$22,Z487,Hypotheses!$E$7,Hypotheses!$T$87),0)</f>
        <v>0</v>
      </c>
      <c r="AA488" s="6">
        <f>IF($E$7&gt;=AA487,-PPMT(Hypotheses!$T$22,AA487,Hypotheses!$E$7,Hypotheses!$T$87),0)</f>
        <v>0</v>
      </c>
      <c r="AB488" s="6">
        <f>IF($E$7&gt;=AB487,-PPMT(Hypotheses!$T$22,AB487,Hypotheses!$E$7,Hypotheses!$T$87),0)</f>
        <v>0</v>
      </c>
      <c r="AC488" s="6">
        <f>IF($E$7&gt;=AC487,-PPMT(Hypotheses!$T$22,AC487,Hypotheses!$E$7,Hypotheses!$T$87),0)</f>
        <v>0</v>
      </c>
      <c r="AD488" s="6">
        <f>IF($E$7&gt;=AD487,-PPMT(Hypotheses!$T$22,AD487,Hypotheses!$E$7,Hypotheses!$T$87),0)</f>
        <v>0</v>
      </c>
      <c r="AE488" s="6">
        <f>IF($E$7&gt;=AE487,-PPMT(Hypotheses!$T$22,AE487,Hypotheses!$E$7,Hypotheses!$T$87),0)</f>
        <v>0</v>
      </c>
      <c r="AF488" s="6">
        <f>IF($E$7&gt;=AF487,-PPMT(Hypotheses!$T$22,AF487,Hypotheses!$E$7,Hypotheses!$T$87),0)</f>
        <v>0</v>
      </c>
      <c r="AG488" s="6">
        <f>IF($E$7&gt;=AG487,-PPMT(Hypotheses!$T$22,AG487,Hypotheses!$E$7,Hypotheses!$T$87),0)</f>
        <v>0</v>
      </c>
      <c r="AH488" s="6">
        <f>IF($E$7&gt;=AH487,-PPMT(Hypotheses!$T$22,AH487,Hypotheses!$E$7,Hypotheses!$T$87),0)</f>
        <v>0</v>
      </c>
      <c r="AI488" s="6">
        <f>IF($E$7&gt;=AI487,-PPMT(Hypotheses!$T$22,AI487,Hypotheses!$E$7,Hypotheses!$T$87),0)</f>
        <v>0</v>
      </c>
      <c r="AJ488" s="6">
        <f>IF($E$7&gt;=AJ487,-PPMT(Hypotheses!$T$22,AJ487,Hypotheses!$E$7,Hypotheses!$T$87),0)</f>
        <v>0</v>
      </c>
      <c r="AK488" s="6">
        <f>IF($E$7&gt;=AK487,-PPMT(Hypotheses!$T$22,AK487,Hypotheses!$E$7,Hypotheses!$T$87),0)</f>
        <v>0</v>
      </c>
      <c r="AL488" s="6">
        <f>IF($E$7&gt;=AL487,-PPMT(Hypotheses!$T$22,AL487,Hypotheses!$E$7,Hypotheses!$T$87),0)</f>
        <v>0</v>
      </c>
      <c r="AM488" s="6">
        <f>IF($E$7&gt;=AM487,-PPMT(Hypotheses!$T$22,AM487,Hypotheses!$E$7,Hypotheses!$T$87),0)</f>
        <v>0</v>
      </c>
    </row>
    <row r="489" spans="2:40" hidden="1" x14ac:dyDescent="0.4">
      <c r="B489" t="s">
        <v>28</v>
      </c>
      <c r="C489" t="s">
        <v>2</v>
      </c>
      <c r="T489" s="6">
        <f>IF($E$7&gt;=T487,-IPMT(Hypotheses!$T$22,T487,Hypotheses!$E$7,Hypotheses!$T$87),0)</f>
        <v>0</v>
      </c>
      <c r="U489" s="6">
        <f>IF($E$7&gt;=U487,-IPMT(Hypotheses!$T$22,U487,Hypotheses!$E$7,Hypotheses!$T$87),0)</f>
        <v>0</v>
      </c>
      <c r="V489" s="6">
        <f>IF($E$7&gt;=V487,-IPMT(Hypotheses!$T$22,V487,Hypotheses!$E$7,Hypotheses!$T$87),0)</f>
        <v>0</v>
      </c>
      <c r="W489" s="6">
        <f>IF($E$7&gt;=W487,-IPMT(Hypotheses!$T$22,W487,Hypotheses!$E$7,Hypotheses!$T$87),0)</f>
        <v>0</v>
      </c>
      <c r="X489" s="6">
        <f>IF($E$7&gt;=X487,-IPMT(Hypotheses!$T$22,X487,Hypotheses!$E$7,Hypotheses!$T$87),0)</f>
        <v>0</v>
      </c>
      <c r="Y489" s="6">
        <f>IF($E$7&gt;=Y487,-IPMT(Hypotheses!$T$22,Y487,Hypotheses!$E$7,Hypotheses!$T$87),0)</f>
        <v>0</v>
      </c>
      <c r="Z489" s="6">
        <f>IF($E$7&gt;=Z487,-IPMT(Hypotheses!$T$22,Z487,Hypotheses!$E$7,Hypotheses!$T$87),0)</f>
        <v>0</v>
      </c>
      <c r="AA489" s="6">
        <f>IF($E$7&gt;=AA487,-IPMT(Hypotheses!$T$22,AA487,Hypotheses!$E$7,Hypotheses!$T$87),0)</f>
        <v>0</v>
      </c>
      <c r="AB489" s="6">
        <f>IF($E$7&gt;=AB487,-IPMT(Hypotheses!$T$22,AB487,Hypotheses!$E$7,Hypotheses!$T$87),0)</f>
        <v>0</v>
      </c>
      <c r="AC489" s="6">
        <f>IF($E$7&gt;=AC487,-IPMT(Hypotheses!$T$22,AC487,Hypotheses!$E$7,Hypotheses!$T$87),0)</f>
        <v>0</v>
      </c>
      <c r="AD489" s="6">
        <f>IF($E$7&gt;=AD487,-IPMT(Hypotheses!$T$22,AD487,Hypotheses!$E$7,Hypotheses!$T$87),0)</f>
        <v>0</v>
      </c>
      <c r="AE489" s="6">
        <f>IF($E$7&gt;=AE487,-IPMT(Hypotheses!$T$22,AE487,Hypotheses!$E$7,Hypotheses!$T$87),0)</f>
        <v>0</v>
      </c>
      <c r="AF489" s="6">
        <f>IF($E$7&gt;=AF487,-IPMT(Hypotheses!$T$22,AF487,Hypotheses!$E$7,Hypotheses!$T$87),0)</f>
        <v>0</v>
      </c>
      <c r="AG489" s="6">
        <f>IF($E$7&gt;=AG487,-IPMT(Hypotheses!$T$22,AG487,Hypotheses!$E$7,Hypotheses!$T$87),0)</f>
        <v>0</v>
      </c>
      <c r="AH489" s="6">
        <f>IF($E$7&gt;=AH487,-IPMT(Hypotheses!$T$22,AH487,Hypotheses!$E$7,Hypotheses!$T$87),0)</f>
        <v>0</v>
      </c>
      <c r="AI489" s="6">
        <f>IF($E$7&gt;=AI487,-IPMT(Hypotheses!$T$22,AI487,Hypotheses!$E$7,Hypotheses!$T$87),0)</f>
        <v>0</v>
      </c>
      <c r="AJ489" s="6">
        <f>IF($E$7&gt;=AJ487,-IPMT(Hypotheses!$T$22,AJ487,Hypotheses!$E$7,Hypotheses!$T$87),0)</f>
        <v>0</v>
      </c>
      <c r="AK489" s="6">
        <f>IF($E$7&gt;=AK487,-IPMT(Hypotheses!$T$22,AK487,Hypotheses!$E$7,Hypotheses!$T$87),0)</f>
        <v>0</v>
      </c>
      <c r="AL489" s="6">
        <f>IF($E$7&gt;=AL487,-IPMT(Hypotheses!$T$22,AL487,Hypotheses!$E$7,Hypotheses!$T$87),0)</f>
        <v>0</v>
      </c>
      <c r="AM489" s="6">
        <f>IF($E$7&gt;=AM487,-IPMT(Hypotheses!$T$22,AM487,Hypotheses!$E$7,Hypotheses!$T$87),0)</f>
        <v>0</v>
      </c>
    </row>
    <row r="490" spans="2:40" hidden="1" x14ac:dyDescent="0.4">
      <c r="B490" t="s">
        <v>28</v>
      </c>
      <c r="C490" t="s">
        <v>73</v>
      </c>
      <c r="D490" s="6">
        <f t="shared" ref="D490:S490" si="366">D485</f>
        <v>0</v>
      </c>
      <c r="E490" s="6">
        <f t="shared" si="366"/>
        <v>0</v>
      </c>
      <c r="F490" s="6">
        <f t="shared" si="366"/>
        <v>0</v>
      </c>
      <c r="G490" s="6">
        <f t="shared" si="366"/>
        <v>0</v>
      </c>
      <c r="H490" s="6">
        <f t="shared" si="366"/>
        <v>0</v>
      </c>
      <c r="I490" s="6">
        <f t="shared" si="366"/>
        <v>0</v>
      </c>
      <c r="J490" s="6">
        <f t="shared" si="366"/>
        <v>0</v>
      </c>
      <c r="K490" s="6">
        <f t="shared" si="366"/>
        <v>0</v>
      </c>
      <c r="L490" s="6">
        <f t="shared" si="366"/>
        <v>0</v>
      </c>
      <c r="M490" s="6">
        <f t="shared" si="366"/>
        <v>0</v>
      </c>
      <c r="N490" s="6">
        <f t="shared" si="366"/>
        <v>0</v>
      </c>
      <c r="O490" s="6">
        <f t="shared" si="366"/>
        <v>0</v>
      </c>
      <c r="P490" s="6">
        <f t="shared" si="366"/>
        <v>0</v>
      </c>
      <c r="Q490" s="6">
        <f t="shared" si="366"/>
        <v>0</v>
      </c>
      <c r="R490" s="6">
        <f t="shared" si="366"/>
        <v>0</v>
      </c>
      <c r="S490" s="6">
        <f t="shared" si="366"/>
        <v>0</v>
      </c>
      <c r="T490" s="6">
        <f>T485-T$91</f>
        <v>0</v>
      </c>
      <c r="U490" s="6">
        <f>T490*(1+$E$4)</f>
        <v>0</v>
      </c>
      <c r="V490" s="6">
        <f t="shared" ref="V490:AM490" si="367">U490*(1+$E$4)</f>
        <v>0</v>
      </c>
      <c r="W490" s="6">
        <f t="shared" si="367"/>
        <v>0</v>
      </c>
      <c r="X490" s="6">
        <f t="shared" si="367"/>
        <v>0</v>
      </c>
      <c r="Y490" s="6">
        <f t="shared" si="367"/>
        <v>0</v>
      </c>
      <c r="Z490" s="6">
        <f t="shared" si="367"/>
        <v>0</v>
      </c>
      <c r="AA490" s="6">
        <f t="shared" si="367"/>
        <v>0</v>
      </c>
      <c r="AB490" s="6">
        <f t="shared" si="367"/>
        <v>0</v>
      </c>
      <c r="AC490" s="6">
        <f t="shared" si="367"/>
        <v>0</v>
      </c>
      <c r="AD490" s="6">
        <f t="shared" si="367"/>
        <v>0</v>
      </c>
      <c r="AE490" s="6">
        <f t="shared" si="367"/>
        <v>0</v>
      </c>
      <c r="AF490" s="6">
        <f t="shared" si="367"/>
        <v>0</v>
      </c>
      <c r="AG490" s="6">
        <f t="shared" si="367"/>
        <v>0</v>
      </c>
      <c r="AH490" s="6">
        <f t="shared" si="367"/>
        <v>0</v>
      </c>
      <c r="AI490" s="6">
        <f t="shared" si="367"/>
        <v>0</v>
      </c>
      <c r="AJ490" s="6">
        <f t="shared" si="367"/>
        <v>0</v>
      </c>
      <c r="AK490" s="6">
        <f t="shared" si="367"/>
        <v>0</v>
      </c>
      <c r="AL490" s="6">
        <f t="shared" si="367"/>
        <v>0</v>
      </c>
      <c r="AM490" s="6">
        <f t="shared" si="367"/>
        <v>0</v>
      </c>
    </row>
    <row r="491" spans="2:40" hidden="1" x14ac:dyDescent="0.4"/>
    <row r="492" spans="2:40" hidden="1" x14ac:dyDescent="0.4">
      <c r="U492">
        <v>1</v>
      </c>
      <c r="V492">
        <v>2</v>
      </c>
      <c r="W492">
        <v>3</v>
      </c>
      <c r="X492">
        <v>4</v>
      </c>
      <c r="Y492">
        <v>5</v>
      </c>
      <c r="Z492">
        <v>6</v>
      </c>
      <c r="AA492">
        <v>7</v>
      </c>
      <c r="AB492">
        <v>8</v>
      </c>
      <c r="AC492">
        <v>9</v>
      </c>
      <c r="AD492">
        <v>10</v>
      </c>
      <c r="AE492">
        <v>11</v>
      </c>
      <c r="AF492">
        <v>12</v>
      </c>
      <c r="AG492">
        <v>13</v>
      </c>
      <c r="AH492">
        <v>14</v>
      </c>
      <c r="AI492">
        <v>15</v>
      </c>
      <c r="AJ492">
        <v>16</v>
      </c>
      <c r="AK492">
        <v>17</v>
      </c>
      <c r="AL492">
        <v>18</v>
      </c>
      <c r="AM492">
        <v>19</v>
      </c>
      <c r="AN492">
        <v>20</v>
      </c>
    </row>
    <row r="493" spans="2:40" hidden="1" x14ac:dyDescent="0.4">
      <c r="B493" t="s">
        <v>29</v>
      </c>
      <c r="C493" t="s">
        <v>1</v>
      </c>
      <c r="U493" s="6">
        <f>IF($E$7&gt;=U492,-PPMT(Hypotheses!$U$22,U492,Hypotheses!$E$7,Hypotheses!$U$87),0)</f>
        <v>0</v>
      </c>
      <c r="V493" s="6">
        <f>IF($E$7&gt;=V492,-PPMT(Hypotheses!$U$22,V492,Hypotheses!$E$7,Hypotheses!$U$87),0)</f>
        <v>0</v>
      </c>
      <c r="W493" s="6">
        <f>IF($E$7&gt;=W492,-PPMT(Hypotheses!$U$22,W492,Hypotheses!$E$7,Hypotheses!$U$87),0)</f>
        <v>0</v>
      </c>
      <c r="X493" s="6">
        <f>IF($E$7&gt;=X492,-PPMT(Hypotheses!$U$22,X492,Hypotheses!$E$7,Hypotheses!$U$87),0)</f>
        <v>0</v>
      </c>
      <c r="Y493" s="6">
        <f>IF($E$7&gt;=Y492,-PPMT(Hypotheses!$U$22,Y492,Hypotheses!$E$7,Hypotheses!$U$87),0)</f>
        <v>0</v>
      </c>
      <c r="Z493" s="6">
        <f>IF($E$7&gt;=Z492,-PPMT(Hypotheses!$U$22,Z492,Hypotheses!$E$7,Hypotheses!$U$87),0)</f>
        <v>0</v>
      </c>
      <c r="AA493" s="6">
        <f>IF($E$7&gt;=AA492,-PPMT(Hypotheses!$U$22,AA492,Hypotheses!$E$7,Hypotheses!$U$87),0)</f>
        <v>0</v>
      </c>
      <c r="AB493" s="6">
        <f>IF($E$7&gt;=AB492,-PPMT(Hypotheses!$U$22,AB492,Hypotheses!$E$7,Hypotheses!$U$87),0)</f>
        <v>0</v>
      </c>
      <c r="AC493" s="6">
        <f>IF($E$7&gt;=AC492,-PPMT(Hypotheses!$U$22,AC492,Hypotheses!$E$7,Hypotheses!$U$87),0)</f>
        <v>0</v>
      </c>
      <c r="AD493" s="6">
        <f>IF($E$7&gt;=AD492,-PPMT(Hypotheses!$U$22,AD492,Hypotheses!$E$7,Hypotheses!$U$87),0)</f>
        <v>0</v>
      </c>
      <c r="AE493" s="6">
        <f>IF($E$7&gt;=AE492,-PPMT(Hypotheses!$U$22,AE492,Hypotheses!$E$7,Hypotheses!$U$87),0)</f>
        <v>0</v>
      </c>
      <c r="AF493" s="6">
        <f>IF($E$7&gt;=AF492,-PPMT(Hypotheses!$U$22,AF492,Hypotheses!$E$7,Hypotheses!$U$87),0)</f>
        <v>0</v>
      </c>
      <c r="AG493" s="6">
        <f>IF($E$7&gt;=AG492,-PPMT(Hypotheses!$U$22,AG492,Hypotheses!$E$7,Hypotheses!$U$87),0)</f>
        <v>0</v>
      </c>
      <c r="AH493" s="6">
        <f>IF($E$7&gt;=AH492,-PPMT(Hypotheses!$U$22,AH492,Hypotheses!$E$7,Hypotheses!$U$87),0)</f>
        <v>0</v>
      </c>
      <c r="AI493" s="6">
        <f>IF($E$7&gt;=AI492,-PPMT(Hypotheses!$U$22,AI492,Hypotheses!$E$7,Hypotheses!$U$87),0)</f>
        <v>0</v>
      </c>
      <c r="AJ493" s="6">
        <f>IF($E$7&gt;=AJ492,-PPMT(Hypotheses!$U$22,AJ492,Hypotheses!$E$7,Hypotheses!$U$87),0)</f>
        <v>0</v>
      </c>
      <c r="AK493" s="6">
        <f>IF($E$7&gt;=AK492,-PPMT(Hypotheses!$U$22,AK492,Hypotheses!$E$7,Hypotheses!$U$87),0)</f>
        <v>0</v>
      </c>
      <c r="AL493" s="6">
        <f>IF($E$7&gt;=AL492,-PPMT(Hypotheses!$U$22,AL492,Hypotheses!$E$7,Hypotheses!$U$87),0)</f>
        <v>0</v>
      </c>
      <c r="AM493" s="6">
        <f>IF($E$7&gt;=AM492,-PPMT(Hypotheses!$U$22,AM492,Hypotheses!$E$7,Hypotheses!$U$87),0)</f>
        <v>0</v>
      </c>
      <c r="AN493" s="6">
        <f>IF($E$7&gt;=AN492,-PPMT(Hypotheses!$U$22,AN492,Hypotheses!$E$7,Hypotheses!$U$87),0)</f>
        <v>0</v>
      </c>
    </row>
    <row r="494" spans="2:40" hidden="1" x14ac:dyDescent="0.4">
      <c r="B494" t="s">
        <v>29</v>
      </c>
      <c r="C494" t="s">
        <v>2</v>
      </c>
      <c r="U494" s="6">
        <f>IF($E$7&gt;=U492,-IPMT(Hypotheses!$U$22,U492,Hypotheses!$E$7,Hypotheses!$U$87),0)</f>
        <v>0</v>
      </c>
      <c r="V494" s="6">
        <f>IF($E$7&gt;=V492,-IPMT(Hypotheses!$U$22,V492,Hypotheses!$E$7,Hypotheses!$U$87),0)</f>
        <v>0</v>
      </c>
      <c r="W494" s="6">
        <f>IF($E$7&gt;=W492,-IPMT(Hypotheses!$U$22,W492,Hypotheses!$E$7,Hypotheses!$U$87),0)</f>
        <v>0</v>
      </c>
      <c r="X494" s="6">
        <f>IF($E$7&gt;=X492,-IPMT(Hypotheses!$U$22,X492,Hypotheses!$E$7,Hypotheses!$U$87),0)</f>
        <v>0</v>
      </c>
      <c r="Y494" s="6">
        <f>IF($E$7&gt;=Y492,-IPMT(Hypotheses!$U$22,Y492,Hypotheses!$E$7,Hypotheses!$U$87),0)</f>
        <v>0</v>
      </c>
      <c r="Z494" s="6">
        <f>IF($E$7&gt;=Z492,-IPMT(Hypotheses!$U$22,Z492,Hypotheses!$E$7,Hypotheses!$U$87),0)</f>
        <v>0</v>
      </c>
      <c r="AA494" s="6">
        <f>IF($E$7&gt;=AA492,-IPMT(Hypotheses!$U$22,AA492,Hypotheses!$E$7,Hypotheses!$U$87),0)</f>
        <v>0</v>
      </c>
      <c r="AB494" s="6">
        <f>IF($E$7&gt;=AB492,-IPMT(Hypotheses!$U$22,AB492,Hypotheses!$E$7,Hypotheses!$U$87),0)</f>
        <v>0</v>
      </c>
      <c r="AC494" s="6">
        <f>IF($E$7&gt;=AC492,-IPMT(Hypotheses!$U$22,AC492,Hypotheses!$E$7,Hypotheses!$U$87),0)</f>
        <v>0</v>
      </c>
      <c r="AD494" s="6">
        <f>IF($E$7&gt;=AD492,-IPMT(Hypotheses!$U$22,AD492,Hypotheses!$E$7,Hypotheses!$U$87),0)</f>
        <v>0</v>
      </c>
      <c r="AE494" s="6">
        <f>IF($E$7&gt;=AE492,-IPMT(Hypotheses!$U$22,AE492,Hypotheses!$E$7,Hypotheses!$U$87),0)</f>
        <v>0</v>
      </c>
      <c r="AF494" s="6">
        <f>IF($E$7&gt;=AF492,-IPMT(Hypotheses!$U$22,AF492,Hypotheses!$E$7,Hypotheses!$U$87),0)</f>
        <v>0</v>
      </c>
      <c r="AG494" s="6">
        <f>IF($E$7&gt;=AG492,-IPMT(Hypotheses!$U$22,AG492,Hypotheses!$E$7,Hypotheses!$U$87),0)</f>
        <v>0</v>
      </c>
      <c r="AH494" s="6">
        <f>IF($E$7&gt;=AH492,-IPMT(Hypotheses!$U$22,AH492,Hypotheses!$E$7,Hypotheses!$U$87),0)</f>
        <v>0</v>
      </c>
      <c r="AI494" s="6">
        <f>IF($E$7&gt;=AI492,-IPMT(Hypotheses!$U$22,AI492,Hypotheses!$E$7,Hypotheses!$U$87),0)</f>
        <v>0</v>
      </c>
      <c r="AJ494" s="6">
        <f>IF($E$7&gt;=AJ492,-IPMT(Hypotheses!$U$22,AJ492,Hypotheses!$E$7,Hypotheses!$U$87),0)</f>
        <v>0</v>
      </c>
      <c r="AK494" s="6">
        <f>IF($E$7&gt;=AK492,-IPMT(Hypotheses!$U$22,AK492,Hypotheses!$E$7,Hypotheses!$U$87),0)</f>
        <v>0</v>
      </c>
      <c r="AL494" s="6">
        <f>IF($E$7&gt;=AL492,-IPMT(Hypotheses!$U$22,AL492,Hypotheses!$E$7,Hypotheses!$U$87),0)</f>
        <v>0</v>
      </c>
      <c r="AM494" s="6">
        <f>IF($E$7&gt;=AM492,-IPMT(Hypotheses!$U$22,AM492,Hypotheses!$E$7,Hypotheses!$U$87),0)</f>
        <v>0</v>
      </c>
      <c r="AN494" s="6">
        <f>IF($E$7&gt;=AN492,-IPMT(Hypotheses!$U$22,AN492,Hypotheses!$E$7,Hypotheses!$U$87),0)</f>
        <v>0</v>
      </c>
    </row>
    <row r="495" spans="2:40" hidden="1" x14ac:dyDescent="0.4">
      <c r="B495" t="s">
        <v>29</v>
      </c>
      <c r="C495" t="s">
        <v>73</v>
      </c>
      <c r="D495" s="6">
        <f t="shared" ref="D495:T495" si="368">D490</f>
        <v>0</v>
      </c>
      <c r="E495" s="6">
        <f t="shared" si="368"/>
        <v>0</v>
      </c>
      <c r="F495" s="6">
        <f t="shared" si="368"/>
        <v>0</v>
      </c>
      <c r="G495" s="6">
        <f t="shared" si="368"/>
        <v>0</v>
      </c>
      <c r="H495" s="6">
        <f t="shared" si="368"/>
        <v>0</v>
      </c>
      <c r="I495" s="6">
        <f t="shared" si="368"/>
        <v>0</v>
      </c>
      <c r="J495" s="6">
        <f t="shared" si="368"/>
        <v>0</v>
      </c>
      <c r="K495" s="6">
        <f t="shared" si="368"/>
        <v>0</v>
      </c>
      <c r="L495" s="6">
        <f t="shared" si="368"/>
        <v>0</v>
      </c>
      <c r="M495" s="6">
        <f t="shared" si="368"/>
        <v>0</v>
      </c>
      <c r="N495" s="6">
        <f t="shared" si="368"/>
        <v>0</v>
      </c>
      <c r="O495" s="6">
        <f t="shared" si="368"/>
        <v>0</v>
      </c>
      <c r="P495" s="6">
        <f t="shared" si="368"/>
        <v>0</v>
      </c>
      <c r="Q495" s="6">
        <f t="shared" si="368"/>
        <v>0</v>
      </c>
      <c r="R495" s="6">
        <f t="shared" si="368"/>
        <v>0</v>
      </c>
      <c r="S495" s="6">
        <f t="shared" si="368"/>
        <v>0</v>
      </c>
      <c r="T495" s="6">
        <f t="shared" si="368"/>
        <v>0</v>
      </c>
      <c r="U495" s="6">
        <f>U490-U$91</f>
        <v>0</v>
      </c>
      <c r="V495" s="6">
        <f>U495*(1+$E$4)</f>
        <v>0</v>
      </c>
      <c r="W495" s="6">
        <f t="shared" ref="W495:AN495" si="369">V495*(1+$E$4)</f>
        <v>0</v>
      </c>
      <c r="X495" s="6">
        <f t="shared" si="369"/>
        <v>0</v>
      </c>
      <c r="Y495" s="6">
        <f t="shared" si="369"/>
        <v>0</v>
      </c>
      <c r="Z495" s="6">
        <f t="shared" si="369"/>
        <v>0</v>
      </c>
      <c r="AA495" s="6">
        <f t="shared" si="369"/>
        <v>0</v>
      </c>
      <c r="AB495" s="6">
        <f t="shared" si="369"/>
        <v>0</v>
      </c>
      <c r="AC495" s="6">
        <f t="shared" si="369"/>
        <v>0</v>
      </c>
      <c r="AD495" s="6">
        <f t="shared" si="369"/>
        <v>0</v>
      </c>
      <c r="AE495" s="6">
        <f t="shared" si="369"/>
        <v>0</v>
      </c>
      <c r="AF495" s="6">
        <f t="shared" si="369"/>
        <v>0</v>
      </c>
      <c r="AG495" s="6">
        <f t="shared" si="369"/>
        <v>0</v>
      </c>
      <c r="AH495" s="6">
        <f t="shared" si="369"/>
        <v>0</v>
      </c>
      <c r="AI495" s="6">
        <f t="shared" si="369"/>
        <v>0</v>
      </c>
      <c r="AJ495" s="6">
        <f t="shared" si="369"/>
        <v>0</v>
      </c>
      <c r="AK495" s="6">
        <f t="shared" si="369"/>
        <v>0</v>
      </c>
      <c r="AL495" s="6">
        <f t="shared" si="369"/>
        <v>0</v>
      </c>
      <c r="AM495" s="6">
        <f t="shared" si="369"/>
        <v>0</v>
      </c>
      <c r="AN495" s="6">
        <f t="shared" si="369"/>
        <v>0</v>
      </c>
    </row>
    <row r="496" spans="2:40" hidden="1" x14ac:dyDescent="0.4"/>
    <row r="497" spans="1:42" hidden="1" x14ac:dyDescent="0.4">
      <c r="V497">
        <v>1</v>
      </c>
      <c r="W497">
        <v>2</v>
      </c>
      <c r="X497">
        <v>3</v>
      </c>
      <c r="Y497">
        <v>4</v>
      </c>
      <c r="Z497">
        <v>5</v>
      </c>
      <c r="AA497">
        <v>6</v>
      </c>
      <c r="AB497">
        <v>7</v>
      </c>
      <c r="AC497">
        <v>8</v>
      </c>
      <c r="AD497">
        <v>9</v>
      </c>
      <c r="AE497">
        <v>10</v>
      </c>
      <c r="AF497">
        <v>11</v>
      </c>
      <c r="AG497">
        <v>12</v>
      </c>
      <c r="AH497">
        <v>13</v>
      </c>
      <c r="AI497">
        <v>14</v>
      </c>
      <c r="AJ497">
        <v>15</v>
      </c>
      <c r="AK497">
        <v>16</v>
      </c>
      <c r="AL497">
        <v>17</v>
      </c>
      <c r="AM497">
        <v>18</v>
      </c>
      <c r="AN497">
        <v>19</v>
      </c>
      <c r="AO497">
        <v>20</v>
      </c>
    </row>
    <row r="498" spans="1:42" hidden="1" x14ac:dyDescent="0.4">
      <c r="B498" t="s">
        <v>30</v>
      </c>
      <c r="C498" t="s">
        <v>1</v>
      </c>
      <c r="V498" s="6">
        <f>IF($E$7&gt;=V497,-PPMT(Hypotheses!$V$22,V497,Hypotheses!$E$7,Hypotheses!$V$87),0)</f>
        <v>0</v>
      </c>
      <c r="W498" s="6">
        <f>IF($E$7&gt;=W497,-PPMT(Hypotheses!$V$22,W497,Hypotheses!$E$7,Hypotheses!$V$87),0)</f>
        <v>0</v>
      </c>
      <c r="X498" s="6">
        <f>IF($E$7&gt;=X497,-PPMT(Hypotheses!$V$22,X497,Hypotheses!$E$7,Hypotheses!$V$87),0)</f>
        <v>0</v>
      </c>
      <c r="Y498" s="6">
        <f>IF($E$7&gt;=Y497,-PPMT(Hypotheses!$V$22,Y497,Hypotheses!$E$7,Hypotheses!$V$87),0)</f>
        <v>0</v>
      </c>
      <c r="Z498" s="6">
        <f>IF($E$7&gt;=Z497,-PPMT(Hypotheses!$V$22,Z497,Hypotheses!$E$7,Hypotheses!$V$87),0)</f>
        <v>0</v>
      </c>
      <c r="AA498" s="6">
        <f>IF($E$7&gt;=AA497,-PPMT(Hypotheses!$V$22,AA497,Hypotheses!$E$7,Hypotheses!$V$87),0)</f>
        <v>0</v>
      </c>
      <c r="AB498" s="6">
        <f>IF($E$7&gt;=AB497,-PPMT(Hypotheses!$V$22,AB497,Hypotheses!$E$7,Hypotheses!$V$87),0)</f>
        <v>0</v>
      </c>
      <c r="AC498" s="6">
        <f>IF($E$7&gt;=AC497,-PPMT(Hypotheses!$V$22,AC497,Hypotheses!$E$7,Hypotheses!$V$87),0)</f>
        <v>0</v>
      </c>
      <c r="AD498" s="6">
        <f>IF($E$7&gt;=AD497,-PPMT(Hypotheses!$V$22,AD497,Hypotheses!$E$7,Hypotheses!$V$87),0)</f>
        <v>0</v>
      </c>
      <c r="AE498" s="6">
        <f>IF($E$7&gt;=AE497,-PPMT(Hypotheses!$V$22,AE497,Hypotheses!$E$7,Hypotheses!$V$87),0)</f>
        <v>0</v>
      </c>
      <c r="AF498" s="6">
        <f>IF($E$7&gt;=AF497,-PPMT(Hypotheses!$V$22,AF497,Hypotheses!$E$7,Hypotheses!$V$87),0)</f>
        <v>0</v>
      </c>
      <c r="AG498" s="6">
        <f>IF($E$7&gt;=AG497,-PPMT(Hypotheses!$V$22,AG497,Hypotheses!$E$7,Hypotheses!$V$87),0)</f>
        <v>0</v>
      </c>
      <c r="AH498" s="6">
        <f>IF($E$7&gt;=AH497,-PPMT(Hypotheses!$V$22,AH497,Hypotheses!$E$7,Hypotheses!$V$87),0)</f>
        <v>0</v>
      </c>
      <c r="AI498" s="6">
        <f>IF($E$7&gt;=AI497,-PPMT(Hypotheses!$V$22,AI497,Hypotheses!$E$7,Hypotheses!$V$87),0)</f>
        <v>0</v>
      </c>
      <c r="AJ498" s="6">
        <f>IF($E$7&gt;=AJ497,-PPMT(Hypotheses!$V$22,AJ497,Hypotheses!$E$7,Hypotheses!$V$87),0)</f>
        <v>0</v>
      </c>
      <c r="AK498" s="6">
        <f>IF($E$7&gt;=AK497,-PPMT(Hypotheses!$V$22,AK497,Hypotheses!$E$7,Hypotheses!$V$87),0)</f>
        <v>0</v>
      </c>
      <c r="AL498" s="6">
        <f>IF($E$7&gt;=AL497,-PPMT(Hypotheses!$V$22,AL497,Hypotheses!$E$7,Hypotheses!$V$87),0)</f>
        <v>0</v>
      </c>
      <c r="AM498" s="6">
        <f>IF($E$7&gt;=AM497,-PPMT(Hypotheses!$V$22,AM497,Hypotheses!$E$7,Hypotheses!$V$87),0)</f>
        <v>0</v>
      </c>
      <c r="AN498" s="6">
        <f>IF($E$7&gt;=AN497,-PPMT(Hypotheses!$V$22,AN497,Hypotheses!$E$7,Hypotheses!$V$87),0)</f>
        <v>0</v>
      </c>
      <c r="AO498" s="6">
        <f>IF($E$7&gt;=AO497,-PPMT(Hypotheses!$V$22,AO497,Hypotheses!$E$7,Hypotheses!$V$87),0)</f>
        <v>0</v>
      </c>
    </row>
    <row r="499" spans="1:42" hidden="1" x14ac:dyDescent="0.4">
      <c r="B499" t="s">
        <v>30</v>
      </c>
      <c r="C499" t="s">
        <v>2</v>
      </c>
      <c r="V499" s="6">
        <f>IF($E$7&gt;=V497,-IPMT(Hypotheses!$V$22,V497,Hypotheses!$E$7,Hypotheses!$V$87),0)</f>
        <v>0</v>
      </c>
      <c r="W499" s="6">
        <f>IF($E$7&gt;=W497,-IPMT(Hypotheses!$V$22,W497,Hypotheses!$E$7,Hypotheses!$V$87),0)</f>
        <v>0</v>
      </c>
      <c r="X499" s="6">
        <f>IF($E$7&gt;=X497,-IPMT(Hypotheses!$V$22,X497,Hypotheses!$E$7,Hypotheses!$V$87),0)</f>
        <v>0</v>
      </c>
      <c r="Y499" s="6">
        <f>IF($E$7&gt;=Y497,-IPMT(Hypotheses!$V$22,Y497,Hypotheses!$E$7,Hypotheses!$V$87),0)</f>
        <v>0</v>
      </c>
      <c r="Z499" s="6">
        <f>IF($E$7&gt;=Z497,-IPMT(Hypotheses!$V$22,Z497,Hypotheses!$E$7,Hypotheses!$V$87),0)</f>
        <v>0</v>
      </c>
      <c r="AA499" s="6">
        <f>IF($E$7&gt;=AA497,-IPMT(Hypotheses!$V$22,AA497,Hypotheses!$E$7,Hypotheses!$V$87),0)</f>
        <v>0</v>
      </c>
      <c r="AB499" s="6">
        <f>IF($E$7&gt;=AB497,-IPMT(Hypotheses!$V$22,AB497,Hypotheses!$E$7,Hypotheses!$V$87),0)</f>
        <v>0</v>
      </c>
      <c r="AC499" s="6">
        <f>IF($E$7&gt;=AC497,-IPMT(Hypotheses!$V$22,AC497,Hypotheses!$E$7,Hypotheses!$V$87),0)</f>
        <v>0</v>
      </c>
      <c r="AD499" s="6">
        <f>IF($E$7&gt;=AD497,-IPMT(Hypotheses!$V$22,AD497,Hypotheses!$E$7,Hypotheses!$V$87),0)</f>
        <v>0</v>
      </c>
      <c r="AE499" s="6">
        <f>IF($E$7&gt;=AE497,-IPMT(Hypotheses!$V$22,AE497,Hypotheses!$E$7,Hypotheses!$V$87),0)</f>
        <v>0</v>
      </c>
      <c r="AF499" s="6">
        <f>IF($E$7&gt;=AF497,-IPMT(Hypotheses!$V$22,AF497,Hypotheses!$E$7,Hypotheses!$V$87),0)</f>
        <v>0</v>
      </c>
      <c r="AG499" s="6">
        <f>IF($E$7&gt;=AG497,-IPMT(Hypotheses!$V$22,AG497,Hypotheses!$E$7,Hypotheses!$V$87),0)</f>
        <v>0</v>
      </c>
      <c r="AH499" s="6">
        <f>IF($E$7&gt;=AH497,-IPMT(Hypotheses!$V$22,AH497,Hypotheses!$E$7,Hypotheses!$V$87),0)</f>
        <v>0</v>
      </c>
      <c r="AI499" s="6">
        <f>IF($E$7&gt;=AI497,-IPMT(Hypotheses!$V$22,AI497,Hypotheses!$E$7,Hypotheses!$V$87),0)</f>
        <v>0</v>
      </c>
      <c r="AJ499" s="6">
        <f>IF($E$7&gt;=AJ497,-IPMT(Hypotheses!$V$22,AJ497,Hypotheses!$E$7,Hypotheses!$V$87),0)</f>
        <v>0</v>
      </c>
      <c r="AK499" s="6">
        <f>IF($E$7&gt;=AK497,-IPMT(Hypotheses!$V$22,AK497,Hypotheses!$E$7,Hypotheses!$V$87),0)</f>
        <v>0</v>
      </c>
      <c r="AL499" s="6">
        <f>IF($E$7&gt;=AL497,-IPMT(Hypotheses!$V$22,AL497,Hypotheses!$E$7,Hypotheses!$V$87),0)</f>
        <v>0</v>
      </c>
      <c r="AM499" s="6">
        <f>IF($E$7&gt;=AM497,-IPMT(Hypotheses!$V$22,AM497,Hypotheses!$E$7,Hypotheses!$V$87),0)</f>
        <v>0</v>
      </c>
      <c r="AN499" s="6">
        <f>IF($E$7&gt;=AN497,-IPMT(Hypotheses!$V$22,AN497,Hypotheses!$E$7,Hypotheses!$V$87),0)</f>
        <v>0</v>
      </c>
      <c r="AO499" s="6">
        <f>IF($E$7&gt;=AO497,-IPMT(Hypotheses!$V$22,AO497,Hypotheses!$E$7,Hypotheses!$V$87),0)</f>
        <v>0</v>
      </c>
    </row>
    <row r="500" spans="1:42" hidden="1" x14ac:dyDescent="0.4">
      <c r="B500" t="s">
        <v>30</v>
      </c>
      <c r="C500" t="s">
        <v>73</v>
      </c>
      <c r="D500" s="6">
        <f t="shared" ref="D500:U500" si="370">D495</f>
        <v>0</v>
      </c>
      <c r="E500" s="6">
        <f t="shared" si="370"/>
        <v>0</v>
      </c>
      <c r="F500" s="6">
        <f t="shared" si="370"/>
        <v>0</v>
      </c>
      <c r="G500" s="6">
        <f t="shared" si="370"/>
        <v>0</v>
      </c>
      <c r="H500" s="6">
        <f t="shared" si="370"/>
        <v>0</v>
      </c>
      <c r="I500" s="6">
        <f t="shared" si="370"/>
        <v>0</v>
      </c>
      <c r="J500" s="6">
        <f t="shared" si="370"/>
        <v>0</v>
      </c>
      <c r="K500" s="6">
        <f t="shared" si="370"/>
        <v>0</v>
      </c>
      <c r="L500" s="6">
        <f t="shared" si="370"/>
        <v>0</v>
      </c>
      <c r="M500" s="6">
        <f t="shared" si="370"/>
        <v>0</v>
      </c>
      <c r="N500" s="6">
        <f t="shared" si="370"/>
        <v>0</v>
      </c>
      <c r="O500" s="6">
        <f t="shared" si="370"/>
        <v>0</v>
      </c>
      <c r="P500" s="6">
        <f t="shared" si="370"/>
        <v>0</v>
      </c>
      <c r="Q500" s="6">
        <f t="shared" si="370"/>
        <v>0</v>
      </c>
      <c r="R500" s="6">
        <f t="shared" si="370"/>
        <v>0</v>
      </c>
      <c r="S500" s="6">
        <f t="shared" si="370"/>
        <v>0</v>
      </c>
      <c r="T500" s="6">
        <f t="shared" si="370"/>
        <v>0</v>
      </c>
      <c r="U500" s="6">
        <f t="shared" si="370"/>
        <v>0</v>
      </c>
      <c r="V500" s="6">
        <f>V495-V$91</f>
        <v>0</v>
      </c>
      <c r="W500" s="6">
        <f>V500*(1+$E$4)</f>
        <v>0</v>
      </c>
      <c r="X500" s="6">
        <f t="shared" ref="X500:AO500" si="371">W500*(1+$E$4)</f>
        <v>0</v>
      </c>
      <c r="Y500" s="6">
        <f t="shared" si="371"/>
        <v>0</v>
      </c>
      <c r="Z500" s="6">
        <f t="shared" si="371"/>
        <v>0</v>
      </c>
      <c r="AA500" s="6">
        <f t="shared" si="371"/>
        <v>0</v>
      </c>
      <c r="AB500" s="6">
        <f t="shared" si="371"/>
        <v>0</v>
      </c>
      <c r="AC500" s="6">
        <f t="shared" si="371"/>
        <v>0</v>
      </c>
      <c r="AD500" s="6">
        <f t="shared" si="371"/>
        <v>0</v>
      </c>
      <c r="AE500" s="6">
        <f t="shared" si="371"/>
        <v>0</v>
      </c>
      <c r="AF500" s="6">
        <f t="shared" si="371"/>
        <v>0</v>
      </c>
      <c r="AG500" s="6">
        <f t="shared" si="371"/>
        <v>0</v>
      </c>
      <c r="AH500" s="6">
        <f t="shared" si="371"/>
        <v>0</v>
      </c>
      <c r="AI500" s="6">
        <f t="shared" si="371"/>
        <v>0</v>
      </c>
      <c r="AJ500" s="6">
        <f t="shared" si="371"/>
        <v>0</v>
      </c>
      <c r="AK500" s="6">
        <f t="shared" si="371"/>
        <v>0</v>
      </c>
      <c r="AL500" s="6">
        <f t="shared" si="371"/>
        <v>0</v>
      </c>
      <c r="AM500" s="6">
        <f t="shared" si="371"/>
        <v>0</v>
      </c>
      <c r="AN500" s="6">
        <f t="shared" si="371"/>
        <v>0</v>
      </c>
      <c r="AO500" s="6">
        <f t="shared" si="371"/>
        <v>0</v>
      </c>
    </row>
    <row r="501" spans="1:42" hidden="1" x14ac:dyDescent="0.4"/>
    <row r="502" spans="1:42" hidden="1" x14ac:dyDescent="0.4">
      <c r="W502">
        <v>1</v>
      </c>
      <c r="X502">
        <v>2</v>
      </c>
      <c r="Y502">
        <v>3</v>
      </c>
      <c r="Z502">
        <v>4</v>
      </c>
      <c r="AA502">
        <v>5</v>
      </c>
      <c r="AB502">
        <v>6</v>
      </c>
      <c r="AC502">
        <v>7</v>
      </c>
      <c r="AD502">
        <v>8</v>
      </c>
      <c r="AE502">
        <v>9</v>
      </c>
      <c r="AF502">
        <v>10</v>
      </c>
      <c r="AG502">
        <v>11</v>
      </c>
      <c r="AH502">
        <v>12</v>
      </c>
      <c r="AI502">
        <v>13</v>
      </c>
      <c r="AJ502">
        <v>14</v>
      </c>
      <c r="AK502">
        <v>15</v>
      </c>
      <c r="AL502">
        <v>16</v>
      </c>
      <c r="AM502">
        <v>17</v>
      </c>
      <c r="AN502">
        <v>18</v>
      </c>
      <c r="AO502">
        <v>19</v>
      </c>
      <c r="AP502">
        <v>20</v>
      </c>
    </row>
    <row r="503" spans="1:42" hidden="1" x14ac:dyDescent="0.4">
      <c r="B503" t="s">
        <v>31</v>
      </c>
      <c r="C503" t="s">
        <v>1</v>
      </c>
      <c r="W503" s="6">
        <f>IF($E$7&gt;=W502,-PPMT(Hypotheses!$W$22,W502,Hypotheses!$E$7,Hypotheses!$W$87),0)</f>
        <v>0</v>
      </c>
      <c r="X503" s="6">
        <f>IF($E$7&gt;=X502,-PPMT(Hypotheses!$W$22,X502,Hypotheses!$E$7,Hypotheses!$W$87),0)</f>
        <v>0</v>
      </c>
      <c r="Y503" s="6">
        <f>IF($E$7&gt;=Y502,-PPMT(Hypotheses!$W$22,Y502,Hypotheses!$E$7,Hypotheses!$W$87),0)</f>
        <v>0</v>
      </c>
      <c r="Z503" s="6">
        <f>IF($E$7&gt;=Z502,-PPMT(Hypotheses!$W$22,Z502,Hypotheses!$E$7,Hypotheses!$W$87),0)</f>
        <v>0</v>
      </c>
      <c r="AA503" s="6">
        <f>IF($E$7&gt;=AA502,-PPMT(Hypotheses!$W$22,AA502,Hypotheses!$E$7,Hypotheses!$W$87),0)</f>
        <v>0</v>
      </c>
      <c r="AB503" s="6">
        <f>IF($E$7&gt;=AB502,-PPMT(Hypotheses!$W$22,AB502,Hypotheses!$E$7,Hypotheses!$W$87),0)</f>
        <v>0</v>
      </c>
      <c r="AC503" s="6">
        <f>IF($E$7&gt;=AC502,-PPMT(Hypotheses!$W$22,AC502,Hypotheses!$E$7,Hypotheses!$W$87),0)</f>
        <v>0</v>
      </c>
      <c r="AD503" s="6">
        <f>IF($E$7&gt;=AD502,-PPMT(Hypotheses!$W$22,AD502,Hypotheses!$E$7,Hypotheses!$W$87),0)</f>
        <v>0</v>
      </c>
      <c r="AE503" s="6">
        <f>IF($E$7&gt;=AE502,-PPMT(Hypotheses!$W$22,AE502,Hypotheses!$E$7,Hypotheses!$W$87),0)</f>
        <v>0</v>
      </c>
      <c r="AF503" s="6">
        <f>IF($E$7&gt;=AF502,-PPMT(Hypotheses!$W$22,AF502,Hypotheses!$E$7,Hypotheses!$W$87),0)</f>
        <v>0</v>
      </c>
      <c r="AG503" s="6">
        <f>IF($E$7&gt;=AG502,-PPMT(Hypotheses!$W$22,AG502,Hypotheses!$E$7,Hypotheses!$W$87),0)</f>
        <v>0</v>
      </c>
      <c r="AH503" s="6">
        <f>IF($E$7&gt;=AH502,-PPMT(Hypotheses!$W$22,AH502,Hypotheses!$E$7,Hypotheses!$W$87),0)</f>
        <v>0</v>
      </c>
      <c r="AI503" s="6">
        <f>IF($E$7&gt;=AI502,-PPMT(Hypotheses!$W$22,AI502,Hypotheses!$E$7,Hypotheses!$W$87),0)</f>
        <v>0</v>
      </c>
      <c r="AJ503" s="6">
        <f>IF($E$7&gt;=AJ502,-PPMT(Hypotheses!$W$22,AJ502,Hypotheses!$E$7,Hypotheses!$W$87),0)</f>
        <v>0</v>
      </c>
      <c r="AK503" s="6">
        <f>IF($E$7&gt;=AK502,-PPMT(Hypotheses!$W$22,AK502,Hypotheses!$E$7,Hypotheses!$W$87),0)</f>
        <v>0</v>
      </c>
      <c r="AL503" s="6">
        <f>IF($E$7&gt;=AL502,-PPMT(Hypotheses!$W$22,AL502,Hypotheses!$E$7,Hypotheses!$W$87),0)</f>
        <v>0</v>
      </c>
      <c r="AM503" s="6">
        <f>IF($E$7&gt;=AM502,-PPMT(Hypotheses!$W$22,AM502,Hypotheses!$E$7,Hypotheses!$W$87),0)</f>
        <v>0</v>
      </c>
      <c r="AN503" s="6">
        <f>IF($E$7&gt;=AN502,-PPMT(Hypotheses!$W$22,AN502,Hypotheses!$E$7,Hypotheses!$W$87),0)</f>
        <v>0</v>
      </c>
      <c r="AO503" s="6">
        <f>IF($E$7&gt;=AO502,-PPMT(Hypotheses!$W$22,AO502,Hypotheses!$E$7,Hypotheses!$W$87),0)</f>
        <v>0</v>
      </c>
      <c r="AP503" s="6">
        <f>IF($E$7&gt;=AP502,-PPMT(Hypotheses!$W$22,AP502,Hypotheses!$E$7,Hypotheses!$W$87),0)</f>
        <v>0</v>
      </c>
    </row>
    <row r="504" spans="1:42" hidden="1" x14ac:dyDescent="0.4">
      <c r="B504" t="s">
        <v>31</v>
      </c>
      <c r="C504" t="s">
        <v>2</v>
      </c>
      <c r="W504" s="6">
        <f>IF($E$7&gt;=W502,-IPMT(Hypotheses!$W$22,W502,Hypotheses!$E$7,Hypotheses!$W$87),0)</f>
        <v>0</v>
      </c>
      <c r="X504" s="6">
        <f>IF($E$7&gt;=X502,-IPMT(Hypotheses!$W$22,X502,Hypotheses!$E$7,Hypotheses!$W$87),0)</f>
        <v>0</v>
      </c>
      <c r="Y504" s="6">
        <f>IF($E$7&gt;=Y502,-IPMT(Hypotheses!$W$22,Y502,Hypotheses!$E$7,Hypotheses!$W$87),0)</f>
        <v>0</v>
      </c>
      <c r="Z504" s="6">
        <f>IF($E$7&gt;=Z502,-IPMT(Hypotheses!$W$22,Z502,Hypotheses!$E$7,Hypotheses!$W$87),0)</f>
        <v>0</v>
      </c>
      <c r="AA504" s="6">
        <f>IF($E$7&gt;=AA502,-IPMT(Hypotheses!$W$22,AA502,Hypotheses!$E$7,Hypotheses!$W$87),0)</f>
        <v>0</v>
      </c>
      <c r="AB504" s="6">
        <f>IF($E$7&gt;=AB502,-IPMT(Hypotheses!$W$22,AB502,Hypotheses!$E$7,Hypotheses!$W$87),0)</f>
        <v>0</v>
      </c>
      <c r="AC504" s="6">
        <f>IF($E$7&gt;=AC502,-IPMT(Hypotheses!$W$22,AC502,Hypotheses!$E$7,Hypotheses!$W$87),0)</f>
        <v>0</v>
      </c>
      <c r="AD504" s="6">
        <f>IF($E$7&gt;=AD502,-IPMT(Hypotheses!$W$22,AD502,Hypotheses!$E$7,Hypotheses!$W$87),0)</f>
        <v>0</v>
      </c>
      <c r="AE504" s="6">
        <f>IF($E$7&gt;=AE502,-IPMT(Hypotheses!$W$22,AE502,Hypotheses!$E$7,Hypotheses!$W$87),0)</f>
        <v>0</v>
      </c>
      <c r="AF504" s="6">
        <f>IF($E$7&gt;=AF502,-IPMT(Hypotheses!$W$22,AF502,Hypotheses!$E$7,Hypotheses!$W$87),0)</f>
        <v>0</v>
      </c>
      <c r="AG504" s="6">
        <f>IF($E$7&gt;=AG502,-IPMT(Hypotheses!$W$22,AG502,Hypotheses!$E$7,Hypotheses!$W$87),0)</f>
        <v>0</v>
      </c>
      <c r="AH504" s="6">
        <f>IF($E$7&gt;=AH502,-IPMT(Hypotheses!$W$22,AH502,Hypotheses!$E$7,Hypotheses!$W$87),0)</f>
        <v>0</v>
      </c>
      <c r="AI504" s="6">
        <f>IF($E$7&gt;=AI502,-IPMT(Hypotheses!$W$22,AI502,Hypotheses!$E$7,Hypotheses!$W$87),0)</f>
        <v>0</v>
      </c>
      <c r="AJ504" s="6">
        <f>IF($E$7&gt;=AJ502,-IPMT(Hypotheses!$W$22,AJ502,Hypotheses!$E$7,Hypotheses!$W$87),0)</f>
        <v>0</v>
      </c>
      <c r="AK504" s="6">
        <f>IF($E$7&gt;=AK502,-IPMT(Hypotheses!$W$22,AK502,Hypotheses!$E$7,Hypotheses!$W$87),0)</f>
        <v>0</v>
      </c>
      <c r="AL504" s="6">
        <f>IF($E$7&gt;=AL502,-IPMT(Hypotheses!$W$22,AL502,Hypotheses!$E$7,Hypotheses!$W$87),0)</f>
        <v>0</v>
      </c>
      <c r="AM504" s="6">
        <f>IF($E$7&gt;=AM502,-IPMT(Hypotheses!$W$22,AM502,Hypotheses!$E$7,Hypotheses!$W$87),0)</f>
        <v>0</v>
      </c>
      <c r="AN504" s="6">
        <f>IF($E$7&gt;=AN502,-IPMT(Hypotheses!$W$22,AN502,Hypotheses!$E$7,Hypotheses!$W$87),0)</f>
        <v>0</v>
      </c>
      <c r="AO504" s="6">
        <f>IF($E$7&gt;=AO502,-IPMT(Hypotheses!$W$22,AO502,Hypotheses!$E$7,Hypotheses!$W$87),0)</f>
        <v>0</v>
      </c>
      <c r="AP504" s="6">
        <f>IF($E$7&gt;=AP502,-IPMT(Hypotheses!$W$22,AP502,Hypotheses!$E$7,Hypotheses!$W$87),0)</f>
        <v>0</v>
      </c>
    </row>
    <row r="505" spans="1:42" hidden="1" x14ac:dyDescent="0.4">
      <c r="B505" t="s">
        <v>31</v>
      </c>
      <c r="C505" t="s">
        <v>73</v>
      </c>
      <c r="D505" s="6">
        <f t="shared" ref="D505:V505" si="372">D500</f>
        <v>0</v>
      </c>
      <c r="E505" s="6">
        <f t="shared" si="372"/>
        <v>0</v>
      </c>
      <c r="F505" s="6">
        <f t="shared" si="372"/>
        <v>0</v>
      </c>
      <c r="G505" s="6">
        <f t="shared" si="372"/>
        <v>0</v>
      </c>
      <c r="H505" s="6">
        <f t="shared" si="372"/>
        <v>0</v>
      </c>
      <c r="I505" s="6">
        <f t="shared" si="372"/>
        <v>0</v>
      </c>
      <c r="J505" s="6">
        <f t="shared" si="372"/>
        <v>0</v>
      </c>
      <c r="K505" s="6">
        <f t="shared" si="372"/>
        <v>0</v>
      </c>
      <c r="L505" s="6">
        <f t="shared" si="372"/>
        <v>0</v>
      </c>
      <c r="M505" s="6">
        <f t="shared" si="372"/>
        <v>0</v>
      </c>
      <c r="N505" s="6">
        <f t="shared" si="372"/>
        <v>0</v>
      </c>
      <c r="O505" s="6">
        <f t="shared" si="372"/>
        <v>0</v>
      </c>
      <c r="P505" s="6">
        <f t="shared" si="372"/>
        <v>0</v>
      </c>
      <c r="Q505" s="6">
        <f t="shared" si="372"/>
        <v>0</v>
      </c>
      <c r="R505" s="6">
        <f t="shared" si="372"/>
        <v>0</v>
      </c>
      <c r="S505" s="6">
        <f t="shared" si="372"/>
        <v>0</v>
      </c>
      <c r="T505" s="6">
        <f t="shared" si="372"/>
        <v>0</v>
      </c>
      <c r="U505" s="6">
        <f t="shared" si="372"/>
        <v>0</v>
      </c>
      <c r="V505" s="6">
        <f t="shared" si="372"/>
        <v>0</v>
      </c>
      <c r="W505" s="6">
        <f>W500-W$91</f>
        <v>0</v>
      </c>
      <c r="X505" s="6">
        <f>W505*(1+$E$4)</f>
        <v>0</v>
      </c>
      <c r="Y505" s="6">
        <f t="shared" ref="Y505:AP505" si="373">X505*(1+$E$4)</f>
        <v>0</v>
      </c>
      <c r="Z505" s="6">
        <f t="shared" si="373"/>
        <v>0</v>
      </c>
      <c r="AA505" s="6">
        <f t="shared" si="373"/>
        <v>0</v>
      </c>
      <c r="AB505" s="6">
        <f t="shared" si="373"/>
        <v>0</v>
      </c>
      <c r="AC505" s="6">
        <f t="shared" si="373"/>
        <v>0</v>
      </c>
      <c r="AD505" s="6">
        <f t="shared" si="373"/>
        <v>0</v>
      </c>
      <c r="AE505" s="6">
        <f t="shared" si="373"/>
        <v>0</v>
      </c>
      <c r="AF505" s="6">
        <f t="shared" si="373"/>
        <v>0</v>
      </c>
      <c r="AG505" s="6">
        <f t="shared" si="373"/>
        <v>0</v>
      </c>
      <c r="AH505" s="6">
        <f t="shared" si="373"/>
        <v>0</v>
      </c>
      <c r="AI505" s="6">
        <f t="shared" si="373"/>
        <v>0</v>
      </c>
      <c r="AJ505" s="6">
        <f t="shared" si="373"/>
        <v>0</v>
      </c>
      <c r="AK505" s="6">
        <f t="shared" si="373"/>
        <v>0</v>
      </c>
      <c r="AL505" s="6">
        <f t="shared" si="373"/>
        <v>0</v>
      </c>
      <c r="AM505" s="6">
        <f t="shared" si="373"/>
        <v>0</v>
      </c>
      <c r="AN505" s="6">
        <f t="shared" si="373"/>
        <v>0</v>
      </c>
      <c r="AO505" s="6">
        <f t="shared" si="373"/>
        <v>0</v>
      </c>
      <c r="AP505" s="6">
        <f t="shared" si="373"/>
        <v>0</v>
      </c>
    </row>
    <row r="506" spans="1:42" hidden="1" x14ac:dyDescent="0.4"/>
    <row r="508" spans="1:42" x14ac:dyDescent="0.4">
      <c r="A508" s="9"/>
      <c r="D508" s="1"/>
    </row>
    <row r="509" spans="1:42" x14ac:dyDescent="0.4">
      <c r="A509" s="9"/>
    </row>
  </sheetData>
  <protectedRanges>
    <protectedRange algorithmName="SHA-512" hashValue="sJL4/JdfhLB4USoVTpK39dehjXkrSKZnJzgv6NuFXogJO1+UizUpTPy7RwHI1NamfEXJafQ4inHUIe+Zx1AP9g==" saltValue="JLyvKDN63Ky2BPg6+69t8Q==" spinCount="100000" sqref="H2" name="FactureNRJ"/>
    <protectedRange algorithmName="SHA-512" hashValue="3dUbz9a9GVFOI1kz5ZWoKKFfQqRpJvf0MJ2Hi2Icv3NT2v+m5sMwbrX5bEdmrXyI2u1U+ngz8ohiHvhqIfqeXw==" saltValue="wOd+OwzsJHAtXxZJZduUFA==" spinCount="100000" sqref="D94:W98 X98" name="DonneesRenov"/>
    <protectedRange algorithmName="SHA-512" hashValue="lQBKsyAH/+VgfahINJjzEcgTpktalktJQQgCalXoNk9HIfMNuQTtTv0J7i4zIcY3vZQncRg0GJ6g8dEjKMv8cQ==" saltValue="am+s9oQxIuD86n8T/0f+PA==" spinCount="100000" sqref="D15:W22" name="Collectivite_1"/>
  </protectedRanges>
  <pageMargins left="0.7" right="0.7" top="0.75" bottom="0.75" header="0.3" footer="0.3"/>
  <pageSetup paperSize="9" orientation="portrait" r:id="rId1"/>
  <ignoredErrors>
    <ignoredError sqref="F281 S346 T351"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3CDDD"/>
  </sheetPr>
  <dimension ref="A1:AP43"/>
  <sheetViews>
    <sheetView showGridLines="0" topLeftCell="A8" zoomScale="78" zoomScaleNormal="78" workbookViewId="0">
      <selection activeCell="M53" sqref="M53"/>
    </sheetView>
  </sheetViews>
  <sheetFormatPr baseColWidth="10" defaultRowHeight="14.6" x14ac:dyDescent="0.4"/>
  <cols>
    <col min="1" max="1" width="3.84375" customWidth="1"/>
    <col min="5" max="12" width="12.53515625" bestFit="1" customWidth="1"/>
    <col min="13" max="14" width="13.15234375" bestFit="1" customWidth="1"/>
    <col min="15" max="16" width="13.69140625" bestFit="1" customWidth="1"/>
    <col min="19" max="19" width="13.53515625" bestFit="1" customWidth="1"/>
    <col min="40" max="42" width="13.69140625" bestFit="1" customWidth="1"/>
  </cols>
  <sheetData>
    <row r="1" spans="1:1" x14ac:dyDescent="0.4">
      <c r="A1" s="9" t="str">
        <f>"Financing 1 complete loan over "&amp;Hypotheses!$C$7&amp;" years + 20 years after"</f>
        <v>Financing 1 complete loan over  years + 20 years after</v>
      </c>
    </row>
    <row r="32" spans="1:42" x14ac:dyDescent="0.4">
      <c r="A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1:42" x14ac:dyDescent="0.4">
      <c r="B33" t="s">
        <v>1</v>
      </c>
      <c r="D33" s="6">
        <f>Hypotheses!D107</f>
        <v>0</v>
      </c>
      <c r="E33" s="6">
        <f>Hypotheses!E107</f>
        <v>0</v>
      </c>
      <c r="F33" s="6">
        <f>Hypotheses!F107</f>
        <v>0</v>
      </c>
      <c r="G33" s="6">
        <f>Hypotheses!G107</f>
        <v>0</v>
      </c>
      <c r="H33" s="6">
        <f>Hypotheses!H107</f>
        <v>0</v>
      </c>
      <c r="I33" s="6">
        <f>Hypotheses!I107</f>
        <v>0</v>
      </c>
      <c r="J33" s="6">
        <f>Hypotheses!J107</f>
        <v>0</v>
      </c>
      <c r="K33" s="6">
        <f>Hypotheses!K107</f>
        <v>0</v>
      </c>
      <c r="L33" s="6">
        <f>Hypotheses!L107</f>
        <v>0</v>
      </c>
      <c r="M33" s="6">
        <f>Hypotheses!M107</f>
        <v>0</v>
      </c>
      <c r="N33" s="6">
        <f>Hypotheses!N107</f>
        <v>0</v>
      </c>
      <c r="O33" s="6">
        <f>Hypotheses!O107</f>
        <v>0</v>
      </c>
      <c r="P33" s="6">
        <f>Hypotheses!P107</f>
        <v>0</v>
      </c>
      <c r="Q33" s="6">
        <f>Hypotheses!Q107</f>
        <v>0</v>
      </c>
      <c r="R33" s="6">
        <f>Hypotheses!R107</f>
        <v>0</v>
      </c>
      <c r="S33" s="6">
        <f>Hypotheses!S107</f>
        <v>0</v>
      </c>
      <c r="T33" s="6">
        <f>Hypotheses!T107</f>
        <v>0</v>
      </c>
      <c r="U33" s="6">
        <f>Hypotheses!U107</f>
        <v>0</v>
      </c>
      <c r="V33" s="6">
        <f>Hypotheses!V107</f>
        <v>0</v>
      </c>
      <c r="W33" s="6">
        <f>Hypotheses!W107</f>
        <v>0</v>
      </c>
    </row>
    <row r="34" spans="1:42" x14ac:dyDescent="0.4">
      <c r="B34" t="s">
        <v>2</v>
      </c>
      <c r="D34" s="6">
        <f>Hypotheses!D108</f>
        <v>0</v>
      </c>
      <c r="E34" s="6">
        <f>Hypotheses!E108</f>
        <v>0</v>
      </c>
      <c r="F34" s="6">
        <f>Hypotheses!F108</f>
        <v>0</v>
      </c>
      <c r="G34" s="6">
        <f>Hypotheses!G108</f>
        <v>0</v>
      </c>
      <c r="H34" s="6">
        <f>Hypotheses!H108</f>
        <v>0</v>
      </c>
      <c r="I34" s="6">
        <f>Hypotheses!I108</f>
        <v>0</v>
      </c>
      <c r="J34" s="6">
        <f>Hypotheses!J108</f>
        <v>0</v>
      </c>
      <c r="K34" s="6">
        <f>Hypotheses!K108</f>
        <v>0</v>
      </c>
      <c r="L34" s="6">
        <f>Hypotheses!L108</f>
        <v>0</v>
      </c>
      <c r="M34" s="6">
        <f>Hypotheses!M108</f>
        <v>0</v>
      </c>
      <c r="N34" s="6">
        <f>Hypotheses!N108</f>
        <v>0</v>
      </c>
      <c r="O34" s="6">
        <f>Hypotheses!O108</f>
        <v>0</v>
      </c>
      <c r="P34" s="6">
        <f>Hypotheses!P108</f>
        <v>0</v>
      </c>
      <c r="Q34" s="6">
        <f>Hypotheses!Q108</f>
        <v>0</v>
      </c>
      <c r="R34" s="6">
        <f>Hypotheses!R108</f>
        <v>0</v>
      </c>
      <c r="S34" s="6">
        <f>Hypotheses!S108</f>
        <v>0</v>
      </c>
      <c r="T34" s="6">
        <f>Hypotheses!T108</f>
        <v>0</v>
      </c>
      <c r="U34" s="6">
        <f>Hypotheses!U108</f>
        <v>0</v>
      </c>
      <c r="V34" s="6">
        <f>Hypotheses!V108</f>
        <v>0</v>
      </c>
      <c r="W34" s="6">
        <f>Hypotheses!W108</f>
        <v>0</v>
      </c>
    </row>
    <row r="35" spans="1:42" x14ac:dyDescent="0.4">
      <c r="B35" t="s">
        <v>73</v>
      </c>
      <c r="D35" s="6">
        <f>Hypotheses!D109</f>
        <v>0</v>
      </c>
      <c r="E35" s="6">
        <f>Hypotheses!E109</f>
        <v>0</v>
      </c>
      <c r="F35" s="6">
        <f>Hypotheses!F109</f>
        <v>0</v>
      </c>
      <c r="G35" s="6">
        <f>Hypotheses!G109</f>
        <v>0</v>
      </c>
      <c r="H35" s="6">
        <f>Hypotheses!H109</f>
        <v>0</v>
      </c>
      <c r="I35" s="6">
        <f>Hypotheses!I109</f>
        <v>0</v>
      </c>
      <c r="J35" s="6">
        <f>Hypotheses!J109</f>
        <v>0</v>
      </c>
      <c r="K35" s="6">
        <f>Hypotheses!K109</f>
        <v>0</v>
      </c>
      <c r="L35" s="6">
        <f>Hypotheses!L109</f>
        <v>0</v>
      </c>
      <c r="M35" s="6">
        <f>Hypotheses!M109</f>
        <v>0</v>
      </c>
      <c r="N35" s="6">
        <f>Hypotheses!N109</f>
        <v>0</v>
      </c>
      <c r="O35" s="6">
        <f>Hypotheses!O109</f>
        <v>0</v>
      </c>
      <c r="P35" s="6">
        <f>Hypotheses!P109</f>
        <v>0</v>
      </c>
      <c r="Q35" s="6">
        <f>Hypotheses!Q109</f>
        <v>0</v>
      </c>
      <c r="R35" s="6">
        <f>Hypotheses!R109</f>
        <v>0</v>
      </c>
      <c r="S35" s="6">
        <f>Hypotheses!S109</f>
        <v>0</v>
      </c>
      <c r="T35" s="6">
        <f>Hypotheses!T109</f>
        <v>0</v>
      </c>
      <c r="U35" s="6">
        <f>Hypotheses!U109</f>
        <v>0</v>
      </c>
      <c r="V35" s="6">
        <f>Hypotheses!V109</f>
        <v>0</v>
      </c>
      <c r="W35" s="6">
        <f>Hypotheses!W109</f>
        <v>0</v>
      </c>
      <c r="X35" s="6">
        <f>Hypotheses!X109</f>
        <v>0</v>
      </c>
      <c r="Y35" s="6">
        <f>Hypotheses!Y109</f>
        <v>0</v>
      </c>
      <c r="Z35" s="6">
        <f>Hypotheses!Z109</f>
        <v>0</v>
      </c>
      <c r="AA35" s="6">
        <f>Hypotheses!AA109</f>
        <v>0</v>
      </c>
      <c r="AB35" s="6">
        <f>Hypotheses!AB109</f>
        <v>0</v>
      </c>
      <c r="AC35" s="6">
        <f>Hypotheses!AC109</f>
        <v>0</v>
      </c>
      <c r="AD35" s="6">
        <f>Hypotheses!AD109</f>
        <v>0</v>
      </c>
      <c r="AE35" s="6">
        <f>Hypotheses!AE109</f>
        <v>0</v>
      </c>
      <c r="AF35" s="6">
        <f>Hypotheses!AF109</f>
        <v>0</v>
      </c>
      <c r="AG35" s="6">
        <f>Hypotheses!AG109</f>
        <v>0</v>
      </c>
      <c r="AH35" s="6">
        <f>Hypotheses!AH109</f>
        <v>0</v>
      </c>
      <c r="AI35" s="6">
        <f>Hypotheses!AI109</f>
        <v>0</v>
      </c>
      <c r="AJ35" s="6">
        <f>Hypotheses!AJ109</f>
        <v>0</v>
      </c>
      <c r="AK35" s="6">
        <f>Hypotheses!AK109</f>
        <v>0</v>
      </c>
      <c r="AL35" s="6">
        <f>Hypotheses!AL109</f>
        <v>0</v>
      </c>
      <c r="AM35" s="6">
        <f>Hypotheses!AM109</f>
        <v>0</v>
      </c>
      <c r="AN35" s="6">
        <f>Hypotheses!AN109</f>
        <v>0</v>
      </c>
      <c r="AO35" s="6">
        <f>Hypotheses!AO109</f>
        <v>0</v>
      </c>
      <c r="AP35" s="6">
        <f>Hypotheses!AP109</f>
        <v>0</v>
      </c>
    </row>
    <row r="36" spans="1:42" x14ac:dyDescent="0.4">
      <c r="B36" t="s">
        <v>84</v>
      </c>
      <c r="D36" s="6">
        <f>Hypotheses!D110</f>
        <v>0</v>
      </c>
      <c r="E36" s="6">
        <f>Hypotheses!E110</f>
        <v>0</v>
      </c>
      <c r="F36" s="6">
        <f>Hypotheses!F110</f>
        <v>0</v>
      </c>
      <c r="G36" s="6">
        <f>Hypotheses!G110</f>
        <v>0</v>
      </c>
      <c r="H36" s="6">
        <f>Hypotheses!H110</f>
        <v>0</v>
      </c>
      <c r="I36" s="6">
        <f>Hypotheses!I110</f>
        <v>0</v>
      </c>
      <c r="J36" s="6">
        <f>Hypotheses!J110</f>
        <v>0</v>
      </c>
      <c r="K36" s="6">
        <f>Hypotheses!K110</f>
        <v>0</v>
      </c>
      <c r="L36" s="6">
        <f>Hypotheses!L110</f>
        <v>0</v>
      </c>
      <c r="M36" s="6">
        <f>Hypotheses!M110</f>
        <v>0</v>
      </c>
      <c r="N36" s="6">
        <f>Hypotheses!N110</f>
        <v>0</v>
      </c>
      <c r="O36" s="6">
        <f>Hypotheses!O110</f>
        <v>0</v>
      </c>
      <c r="P36" s="6">
        <f>Hypotheses!P110</f>
        <v>0</v>
      </c>
      <c r="Q36" s="6">
        <f>Hypotheses!Q110</f>
        <v>0</v>
      </c>
      <c r="R36" s="6">
        <f>Hypotheses!R110</f>
        <v>0</v>
      </c>
      <c r="S36" s="6">
        <f>Hypotheses!S110</f>
        <v>0</v>
      </c>
      <c r="T36" s="6">
        <f>Hypotheses!T110</f>
        <v>0</v>
      </c>
      <c r="U36" s="6">
        <f>Hypotheses!U110</f>
        <v>0</v>
      </c>
      <c r="V36" s="6">
        <f>Hypotheses!V110</f>
        <v>0</v>
      </c>
      <c r="W36" s="6">
        <f>Hypotheses!W110</f>
        <v>0</v>
      </c>
      <c r="X36" s="6">
        <f>Hypotheses!X110</f>
        <v>0</v>
      </c>
      <c r="Y36" s="6">
        <f>Hypotheses!Y110</f>
        <v>0</v>
      </c>
      <c r="Z36" s="6">
        <f>Hypotheses!Z110</f>
        <v>0</v>
      </c>
      <c r="AA36" s="6">
        <f>Hypotheses!AA110</f>
        <v>0</v>
      </c>
      <c r="AB36" s="6">
        <f>Hypotheses!AB110</f>
        <v>0</v>
      </c>
      <c r="AC36" s="6">
        <f>Hypotheses!AC110</f>
        <v>0</v>
      </c>
      <c r="AD36" s="6">
        <f>Hypotheses!AD110</f>
        <v>0</v>
      </c>
      <c r="AE36" s="6">
        <f>Hypotheses!AE110</f>
        <v>0</v>
      </c>
      <c r="AF36" s="6">
        <f>Hypotheses!AF110</f>
        <v>0</v>
      </c>
      <c r="AG36" s="6">
        <f>Hypotheses!AG110</f>
        <v>0</v>
      </c>
      <c r="AH36" s="6">
        <f>Hypotheses!AH110</f>
        <v>0</v>
      </c>
      <c r="AI36" s="6">
        <f>Hypotheses!AI110</f>
        <v>0</v>
      </c>
      <c r="AJ36" s="6">
        <f>Hypotheses!AJ110</f>
        <v>0</v>
      </c>
      <c r="AK36" s="6">
        <f>Hypotheses!AK110</f>
        <v>0</v>
      </c>
      <c r="AL36" s="6">
        <f>Hypotheses!AL110</f>
        <v>0</v>
      </c>
      <c r="AM36" s="6">
        <f>Hypotheses!AM110</f>
        <v>0</v>
      </c>
      <c r="AN36" s="6">
        <f>Hypotheses!AN110</f>
        <v>0</v>
      </c>
      <c r="AO36" s="6">
        <f>Hypotheses!AO110</f>
        <v>0</v>
      </c>
      <c r="AP36" s="6">
        <f>Hypotheses!AP110</f>
        <v>0</v>
      </c>
    </row>
    <row r="37" spans="1:42" x14ac:dyDescent="0.4">
      <c r="B37" t="s">
        <v>80</v>
      </c>
      <c r="D37" s="8" t="str">
        <f t="shared" ref="D37" si="0">IF(D35+D34+D33&lt;D36,D35+D34+D33-D36,"")</f>
        <v/>
      </c>
      <c r="E37" s="8" t="str">
        <f t="shared" ref="E37:F37" si="1">IF(E35+E34+E33&lt;E36,E35+E34+E33-E36,"")</f>
        <v/>
      </c>
      <c r="F37" s="8" t="str">
        <f t="shared" si="1"/>
        <v/>
      </c>
      <c r="G37" s="8" t="str">
        <f t="shared" ref="G37" si="2">IF(G35+G34+G33&lt;G36,G35+G34+G33-G36,"")</f>
        <v/>
      </c>
      <c r="H37" s="8" t="str">
        <f t="shared" ref="H37" si="3">IF(H35+H34+H33&lt;H36,H35+H34+H33-H36,"")</f>
        <v/>
      </c>
      <c r="I37" s="8" t="str">
        <f t="shared" ref="I37" si="4">IF(I35+I34+I33&lt;I36,I35+I34+I33-I36,"")</f>
        <v/>
      </c>
      <c r="J37" s="8" t="str">
        <f t="shared" ref="J37" si="5">IF(J35+J34+J33&lt;J36,J35+J34+J33-J36,"")</f>
        <v/>
      </c>
      <c r="K37" s="8" t="str">
        <f t="shared" ref="K37" si="6">IF(K35+K34+K33&lt;K36,K35+K34+K33-K36,"")</f>
        <v/>
      </c>
      <c r="L37" s="8" t="str">
        <f t="shared" ref="L37" si="7">IF(L35+L34+L33&lt;L36,L35+L34+L33-L36,"")</f>
        <v/>
      </c>
      <c r="M37" s="8" t="str">
        <f t="shared" ref="M37" si="8">IF(M35+M34+M33&lt;M36,M35+M34+M33-M36,"")</f>
        <v/>
      </c>
      <c r="N37" s="8" t="str">
        <f t="shared" ref="N37" si="9">IF(N35+N34+N33&lt;N36,N35+N34+N33-N36,"")</f>
        <v/>
      </c>
      <c r="O37" s="8" t="str">
        <f>IF(O35+O34+O33&lt;O36,O35+O34+O33-O36,"")</f>
        <v/>
      </c>
      <c r="P37" s="8" t="str">
        <f t="shared" ref="P37:W37" si="10">IF(P35+P34+P33&lt;P36,P35+P34+P33-P36,"")</f>
        <v/>
      </c>
      <c r="Q37" s="8" t="str">
        <f t="shared" si="10"/>
        <v/>
      </c>
      <c r="R37" s="8" t="str">
        <f t="shared" si="10"/>
        <v/>
      </c>
      <c r="S37" s="8" t="str">
        <f t="shared" si="10"/>
        <v/>
      </c>
      <c r="T37" s="8" t="str">
        <f t="shared" si="10"/>
        <v/>
      </c>
      <c r="U37" s="8" t="str">
        <f t="shared" si="10"/>
        <v/>
      </c>
      <c r="V37" s="8" t="str">
        <f t="shared" si="10"/>
        <v/>
      </c>
      <c r="W37" s="8" t="str">
        <f t="shared" si="10"/>
        <v/>
      </c>
      <c r="X37" s="8" t="str">
        <f t="shared" ref="X37" si="11">IF(X35+X34+X33&lt;X36,X35+X34+X33-X36,"")</f>
        <v/>
      </c>
      <c r="Y37" s="8" t="str">
        <f t="shared" ref="Y37" si="12">IF(Y35+Y34+Y33&lt;Y36,Y35+Y34+Y33-Y36,"")</f>
        <v/>
      </c>
      <c r="Z37" s="8" t="str">
        <f t="shared" ref="Z37" si="13">IF(Z35+Z34+Z33&lt;Z36,Z35+Z34+Z33-Z36,"")</f>
        <v/>
      </c>
      <c r="AA37" s="8" t="str">
        <f t="shared" ref="AA37" si="14">IF(AA35+AA34+AA33&lt;AA36,AA35+AA34+AA33-AA36,"")</f>
        <v/>
      </c>
      <c r="AB37" s="8" t="str">
        <f t="shared" ref="AB37" si="15">IF(AB35+AB34+AB33&lt;AB36,AB35+AB34+AB33-AB36,"")</f>
        <v/>
      </c>
      <c r="AC37" s="8" t="str">
        <f t="shared" ref="AC37" si="16">IF(AC35+AC34+AC33&lt;AC36,AC35+AC34+AC33-AC36,"")</f>
        <v/>
      </c>
      <c r="AD37" s="8" t="str">
        <f t="shared" ref="AD37" si="17">IF(AD35+AD34+AD33&lt;AD36,AD35+AD34+AD33-AD36,"")</f>
        <v/>
      </c>
      <c r="AE37" s="8" t="str">
        <f t="shared" ref="AE37" si="18">IF(AE35+AE34+AE33&lt;AE36,AE35+AE34+AE33-AE36,"")</f>
        <v/>
      </c>
      <c r="AF37" s="8" t="str">
        <f t="shared" ref="AF37" si="19">IF(AF35+AF34+AF33&lt;AF36,AF35+AF34+AF33-AF36,"")</f>
        <v/>
      </c>
      <c r="AG37" s="8" t="str">
        <f t="shared" ref="AG37" si="20">IF(AG35+AG34+AG33&lt;AG36,AG35+AG34+AG33-AG36,"")</f>
        <v/>
      </c>
      <c r="AH37" s="8" t="str">
        <f t="shared" ref="AH37" si="21">IF(AH35+AH34+AH33&lt;AH36,AH35+AH34+AH33-AH36,"")</f>
        <v/>
      </c>
      <c r="AI37" s="8" t="str">
        <f t="shared" ref="AI37" si="22">IF(AI35+AI34+AI33&lt;AI36,AI35+AI34+AI33-AI36,"")</f>
        <v/>
      </c>
      <c r="AJ37" s="8" t="str">
        <f t="shared" ref="AJ37" si="23">IF(AJ35+AJ34+AJ33&lt;AJ36,AJ35+AJ34+AJ33-AJ36,"")</f>
        <v/>
      </c>
      <c r="AK37" s="8" t="str">
        <f t="shared" ref="AK37" si="24">IF(AK35+AK34+AK33&lt;AK36,AK35+AK34+AK33-AK36,"")</f>
        <v/>
      </c>
      <c r="AL37" s="8" t="str">
        <f t="shared" ref="AL37" si="25">IF(AL35+AL34+AL33&lt;AL36,AL35+AL34+AL33-AL36,"")</f>
        <v/>
      </c>
      <c r="AM37" s="8" t="str">
        <f t="shared" ref="AM37" si="26">IF(AM35+AM34+AM33&lt;AM36,AM35+AM34+AM33-AM36,"")</f>
        <v/>
      </c>
      <c r="AN37" s="8" t="str">
        <f t="shared" ref="AN37" si="27">IF(AN35+AN34+AN33&lt;AN36,AN35+AN34+AN33-AN36,"")</f>
        <v/>
      </c>
      <c r="AO37" s="8" t="str">
        <f t="shared" ref="AO37" si="28">IF(AO35+AO34+AO33&lt;AO36,AO35+AO34+AO33-AO36,"")</f>
        <v/>
      </c>
      <c r="AP37" s="8" t="str">
        <f t="shared" ref="AP37" si="29">IF(AP35+AP34+AP33&lt;AP36,AP35+AP34+AP33-AP36,"")</f>
        <v/>
      </c>
    </row>
    <row r="38" spans="1:42" x14ac:dyDescent="0.4">
      <c r="A38" t="s">
        <v>91</v>
      </c>
    </row>
    <row r="39" spans="1:42" x14ac:dyDescent="0.4">
      <c r="B39" t="s">
        <v>1</v>
      </c>
      <c r="D39" s="6">
        <f>D33</f>
        <v>0</v>
      </c>
      <c r="E39" s="6">
        <f>D39+E33</f>
        <v>0</v>
      </c>
      <c r="F39" s="6">
        <f t="shared" ref="F39:W42" si="30">E39+F33</f>
        <v>0</v>
      </c>
      <c r="G39" s="6">
        <f t="shared" si="30"/>
        <v>0</v>
      </c>
      <c r="H39" s="6">
        <f t="shared" si="30"/>
        <v>0</v>
      </c>
      <c r="I39" s="6">
        <f t="shared" si="30"/>
        <v>0</v>
      </c>
      <c r="J39" s="6">
        <f t="shared" si="30"/>
        <v>0</v>
      </c>
      <c r="K39" s="6">
        <f t="shared" si="30"/>
        <v>0</v>
      </c>
      <c r="L39" s="6">
        <f t="shared" si="30"/>
        <v>0</v>
      </c>
      <c r="M39" s="6">
        <f t="shared" si="30"/>
        <v>0</v>
      </c>
      <c r="N39" s="6">
        <f t="shared" si="30"/>
        <v>0</v>
      </c>
      <c r="O39" s="6">
        <f t="shared" si="30"/>
        <v>0</v>
      </c>
      <c r="P39" s="6">
        <f t="shared" si="30"/>
        <v>0</v>
      </c>
      <c r="Q39" s="6">
        <f t="shared" si="30"/>
        <v>0</v>
      </c>
      <c r="R39" s="6">
        <f t="shared" si="30"/>
        <v>0</v>
      </c>
      <c r="S39" s="6">
        <f t="shared" si="30"/>
        <v>0</v>
      </c>
      <c r="T39" s="6">
        <f t="shared" si="30"/>
        <v>0</v>
      </c>
      <c r="U39" s="6">
        <f t="shared" si="30"/>
        <v>0</v>
      </c>
      <c r="V39" s="6">
        <f t="shared" si="30"/>
        <v>0</v>
      </c>
      <c r="W39" s="6">
        <f t="shared" si="30"/>
        <v>0</v>
      </c>
      <c r="X39" s="6">
        <f t="shared" ref="X39:X42" si="31">W39+X33</f>
        <v>0</v>
      </c>
      <c r="Y39" s="6">
        <f t="shared" ref="Y39:Y42" si="32">X39+Y33</f>
        <v>0</v>
      </c>
      <c r="Z39" s="6">
        <f t="shared" ref="Z39:Z42" si="33">Y39+Z33</f>
        <v>0</v>
      </c>
      <c r="AA39" s="6">
        <f t="shared" ref="AA39:AA42" si="34">Z39+AA33</f>
        <v>0</v>
      </c>
      <c r="AB39" s="6">
        <f t="shared" ref="AB39:AB42" si="35">AA39+AB33</f>
        <v>0</v>
      </c>
      <c r="AC39" s="6">
        <f t="shared" ref="AC39:AC42" si="36">AB39+AC33</f>
        <v>0</v>
      </c>
      <c r="AD39" s="6">
        <f t="shared" ref="AD39:AD42" si="37">AC39+AD33</f>
        <v>0</v>
      </c>
      <c r="AE39" s="6">
        <f t="shared" ref="AE39:AE42" si="38">AD39+AE33</f>
        <v>0</v>
      </c>
      <c r="AF39" s="6">
        <f t="shared" ref="AF39:AF42" si="39">AE39+AF33</f>
        <v>0</v>
      </c>
      <c r="AG39" s="6">
        <f t="shared" ref="AG39:AG42" si="40">AF39+AG33</f>
        <v>0</v>
      </c>
      <c r="AH39" s="6">
        <f t="shared" ref="AH39:AH42" si="41">AG39+AH33</f>
        <v>0</v>
      </c>
      <c r="AI39" s="6">
        <f t="shared" ref="AI39:AI42" si="42">AH39+AI33</f>
        <v>0</v>
      </c>
      <c r="AJ39" s="6">
        <f t="shared" ref="AJ39:AJ42" si="43">AI39+AJ33</f>
        <v>0</v>
      </c>
      <c r="AK39" s="6">
        <f t="shared" ref="AK39:AK42" si="44">AJ39+AK33</f>
        <v>0</v>
      </c>
      <c r="AL39" s="6">
        <f t="shared" ref="AL39:AL42" si="45">AK39+AL33</f>
        <v>0</v>
      </c>
      <c r="AM39" s="6">
        <f t="shared" ref="AM39:AM42" si="46">AL39+AM33</f>
        <v>0</v>
      </c>
      <c r="AN39" s="6">
        <f t="shared" ref="AN39:AN42" si="47">AM39+AN33</f>
        <v>0</v>
      </c>
      <c r="AO39" s="6">
        <f t="shared" ref="AO39:AO42" si="48">AN39+AO33</f>
        <v>0</v>
      </c>
      <c r="AP39" s="6">
        <f t="shared" ref="AP39:AP42" si="49">AO39+AP33</f>
        <v>0</v>
      </c>
    </row>
    <row r="40" spans="1:42" x14ac:dyDescent="0.4">
      <c r="B40" t="s">
        <v>2</v>
      </c>
      <c r="D40" s="6">
        <f t="shared" ref="D40:D42" si="50">D34</f>
        <v>0</v>
      </c>
      <c r="E40" s="6">
        <f t="shared" ref="E40:T42" si="51">D40+E34</f>
        <v>0</v>
      </c>
      <c r="F40" s="6">
        <f t="shared" si="51"/>
        <v>0</v>
      </c>
      <c r="G40" s="6">
        <f t="shared" si="51"/>
        <v>0</v>
      </c>
      <c r="H40" s="6">
        <f t="shared" si="51"/>
        <v>0</v>
      </c>
      <c r="I40" s="6">
        <f t="shared" si="51"/>
        <v>0</v>
      </c>
      <c r="J40" s="6">
        <f t="shared" si="51"/>
        <v>0</v>
      </c>
      <c r="K40" s="6">
        <f t="shared" si="51"/>
        <v>0</v>
      </c>
      <c r="L40" s="6">
        <f t="shared" si="51"/>
        <v>0</v>
      </c>
      <c r="M40" s="6">
        <f t="shared" si="51"/>
        <v>0</v>
      </c>
      <c r="N40" s="6">
        <f t="shared" si="51"/>
        <v>0</v>
      </c>
      <c r="O40" s="6">
        <f t="shared" si="51"/>
        <v>0</v>
      </c>
      <c r="P40" s="6">
        <f t="shared" si="51"/>
        <v>0</v>
      </c>
      <c r="Q40" s="6">
        <f t="shared" si="51"/>
        <v>0</v>
      </c>
      <c r="R40" s="6">
        <f t="shared" si="51"/>
        <v>0</v>
      </c>
      <c r="S40" s="6">
        <f t="shared" si="51"/>
        <v>0</v>
      </c>
      <c r="T40" s="6">
        <f t="shared" si="51"/>
        <v>0</v>
      </c>
      <c r="U40" s="6">
        <f t="shared" si="30"/>
        <v>0</v>
      </c>
      <c r="V40" s="6">
        <f t="shared" si="30"/>
        <v>0</v>
      </c>
      <c r="W40" s="6">
        <f t="shared" si="30"/>
        <v>0</v>
      </c>
      <c r="X40" s="6">
        <f t="shared" si="31"/>
        <v>0</v>
      </c>
      <c r="Y40" s="6">
        <f t="shared" si="32"/>
        <v>0</v>
      </c>
      <c r="Z40" s="6">
        <f t="shared" si="33"/>
        <v>0</v>
      </c>
      <c r="AA40" s="6">
        <f t="shared" si="34"/>
        <v>0</v>
      </c>
      <c r="AB40" s="6">
        <f t="shared" si="35"/>
        <v>0</v>
      </c>
      <c r="AC40" s="6">
        <f t="shared" si="36"/>
        <v>0</v>
      </c>
      <c r="AD40" s="6">
        <f t="shared" si="37"/>
        <v>0</v>
      </c>
      <c r="AE40" s="6">
        <f t="shared" si="38"/>
        <v>0</v>
      </c>
      <c r="AF40" s="6">
        <f t="shared" si="39"/>
        <v>0</v>
      </c>
      <c r="AG40" s="6">
        <f t="shared" si="40"/>
        <v>0</v>
      </c>
      <c r="AH40" s="6">
        <f t="shared" si="41"/>
        <v>0</v>
      </c>
      <c r="AI40" s="6">
        <f t="shared" si="42"/>
        <v>0</v>
      </c>
      <c r="AJ40" s="6">
        <f t="shared" si="43"/>
        <v>0</v>
      </c>
      <c r="AK40" s="6">
        <f t="shared" si="44"/>
        <v>0</v>
      </c>
      <c r="AL40" s="6">
        <f t="shared" si="45"/>
        <v>0</v>
      </c>
      <c r="AM40" s="6">
        <f t="shared" si="46"/>
        <v>0</v>
      </c>
      <c r="AN40" s="6">
        <f t="shared" si="47"/>
        <v>0</v>
      </c>
      <c r="AO40" s="6">
        <f t="shared" si="48"/>
        <v>0</v>
      </c>
      <c r="AP40" s="6">
        <f t="shared" si="49"/>
        <v>0</v>
      </c>
    </row>
    <row r="41" spans="1:42" x14ac:dyDescent="0.4">
      <c r="B41" t="s">
        <v>73</v>
      </c>
      <c r="D41" s="6">
        <f t="shared" si="50"/>
        <v>0</v>
      </c>
      <c r="E41" s="6">
        <f t="shared" si="51"/>
        <v>0</v>
      </c>
      <c r="F41" s="6">
        <f t="shared" si="30"/>
        <v>0</v>
      </c>
      <c r="G41" s="6">
        <f t="shared" si="30"/>
        <v>0</v>
      </c>
      <c r="H41" s="6">
        <f t="shared" si="30"/>
        <v>0</v>
      </c>
      <c r="I41" s="6">
        <f t="shared" si="30"/>
        <v>0</v>
      </c>
      <c r="J41" s="6">
        <f t="shared" si="30"/>
        <v>0</v>
      </c>
      <c r="K41" s="6">
        <f t="shared" si="30"/>
        <v>0</v>
      </c>
      <c r="L41" s="6">
        <f t="shared" si="30"/>
        <v>0</v>
      </c>
      <c r="M41" s="6">
        <f t="shared" si="30"/>
        <v>0</v>
      </c>
      <c r="N41" s="6">
        <f t="shared" si="30"/>
        <v>0</v>
      </c>
      <c r="O41" s="6">
        <f t="shared" si="30"/>
        <v>0</v>
      </c>
      <c r="P41" s="6">
        <f t="shared" si="30"/>
        <v>0</v>
      </c>
      <c r="Q41" s="6">
        <f t="shared" si="30"/>
        <v>0</v>
      </c>
      <c r="R41" s="6">
        <f t="shared" si="30"/>
        <v>0</v>
      </c>
      <c r="S41" s="6">
        <f t="shared" si="30"/>
        <v>0</v>
      </c>
      <c r="T41" s="6">
        <f t="shared" si="30"/>
        <v>0</v>
      </c>
      <c r="U41" s="6">
        <f t="shared" si="30"/>
        <v>0</v>
      </c>
      <c r="V41" s="6">
        <f t="shared" si="30"/>
        <v>0</v>
      </c>
      <c r="W41" s="6">
        <f t="shared" si="30"/>
        <v>0</v>
      </c>
      <c r="X41" s="6">
        <f t="shared" si="31"/>
        <v>0</v>
      </c>
      <c r="Y41" s="6">
        <f t="shared" si="32"/>
        <v>0</v>
      </c>
      <c r="Z41" s="6">
        <f t="shared" si="33"/>
        <v>0</v>
      </c>
      <c r="AA41" s="6">
        <f t="shared" si="34"/>
        <v>0</v>
      </c>
      <c r="AB41" s="6">
        <f t="shared" si="35"/>
        <v>0</v>
      </c>
      <c r="AC41" s="6">
        <f t="shared" si="36"/>
        <v>0</v>
      </c>
      <c r="AD41" s="6">
        <f t="shared" si="37"/>
        <v>0</v>
      </c>
      <c r="AE41" s="6">
        <f t="shared" si="38"/>
        <v>0</v>
      </c>
      <c r="AF41" s="6">
        <f t="shared" si="39"/>
        <v>0</v>
      </c>
      <c r="AG41" s="6">
        <f t="shared" si="40"/>
        <v>0</v>
      </c>
      <c r="AH41" s="6">
        <f t="shared" si="41"/>
        <v>0</v>
      </c>
      <c r="AI41" s="6">
        <f t="shared" si="42"/>
        <v>0</v>
      </c>
      <c r="AJ41" s="6">
        <f t="shared" si="43"/>
        <v>0</v>
      </c>
      <c r="AK41" s="6">
        <f t="shared" si="44"/>
        <v>0</v>
      </c>
      <c r="AL41" s="6">
        <f t="shared" si="45"/>
        <v>0</v>
      </c>
      <c r="AM41" s="6">
        <f t="shared" si="46"/>
        <v>0</v>
      </c>
      <c r="AN41" s="6">
        <f t="shared" si="47"/>
        <v>0</v>
      </c>
      <c r="AO41" s="6">
        <f t="shared" si="48"/>
        <v>0</v>
      </c>
      <c r="AP41" s="6">
        <f t="shared" si="49"/>
        <v>0</v>
      </c>
    </row>
    <row r="42" spans="1:42" x14ac:dyDescent="0.4">
      <c r="B42" t="s">
        <v>84</v>
      </c>
      <c r="D42" s="6">
        <f t="shared" si="50"/>
        <v>0</v>
      </c>
      <c r="E42" s="6">
        <f t="shared" si="51"/>
        <v>0</v>
      </c>
      <c r="F42" s="6">
        <f t="shared" si="30"/>
        <v>0</v>
      </c>
      <c r="G42" s="6">
        <f t="shared" si="30"/>
        <v>0</v>
      </c>
      <c r="H42" s="6">
        <f t="shared" si="30"/>
        <v>0</v>
      </c>
      <c r="I42" s="6">
        <f t="shared" si="30"/>
        <v>0</v>
      </c>
      <c r="J42" s="6">
        <f t="shared" si="30"/>
        <v>0</v>
      </c>
      <c r="K42" s="6">
        <f t="shared" si="30"/>
        <v>0</v>
      </c>
      <c r="L42" s="6">
        <f t="shared" si="30"/>
        <v>0</v>
      </c>
      <c r="M42" s="6">
        <f t="shared" si="30"/>
        <v>0</v>
      </c>
      <c r="N42" s="6">
        <f t="shared" si="30"/>
        <v>0</v>
      </c>
      <c r="O42" s="6">
        <f t="shared" si="30"/>
        <v>0</v>
      </c>
      <c r="P42" s="6">
        <f t="shared" si="30"/>
        <v>0</v>
      </c>
      <c r="Q42" s="6">
        <f t="shared" si="30"/>
        <v>0</v>
      </c>
      <c r="R42" s="6">
        <f t="shared" si="30"/>
        <v>0</v>
      </c>
      <c r="S42" s="6">
        <f t="shared" si="30"/>
        <v>0</v>
      </c>
      <c r="T42" s="6">
        <f t="shared" si="30"/>
        <v>0</v>
      </c>
      <c r="U42" s="6">
        <f t="shared" si="30"/>
        <v>0</v>
      </c>
      <c r="V42" s="6">
        <f t="shared" si="30"/>
        <v>0</v>
      </c>
      <c r="W42" s="6">
        <f t="shared" si="30"/>
        <v>0</v>
      </c>
      <c r="X42" s="6">
        <f t="shared" si="31"/>
        <v>0</v>
      </c>
      <c r="Y42" s="6">
        <f t="shared" si="32"/>
        <v>0</v>
      </c>
      <c r="Z42" s="6">
        <f t="shared" si="33"/>
        <v>0</v>
      </c>
      <c r="AA42" s="6">
        <f t="shared" si="34"/>
        <v>0</v>
      </c>
      <c r="AB42" s="6">
        <f t="shared" si="35"/>
        <v>0</v>
      </c>
      <c r="AC42" s="6">
        <f t="shared" si="36"/>
        <v>0</v>
      </c>
      <c r="AD42" s="6">
        <f t="shared" si="37"/>
        <v>0</v>
      </c>
      <c r="AE42" s="6">
        <f t="shared" si="38"/>
        <v>0</v>
      </c>
      <c r="AF42" s="6">
        <f t="shared" si="39"/>
        <v>0</v>
      </c>
      <c r="AG42" s="6">
        <f t="shared" si="40"/>
        <v>0</v>
      </c>
      <c r="AH42" s="6">
        <f t="shared" si="41"/>
        <v>0</v>
      </c>
      <c r="AI42" s="6">
        <f t="shared" si="42"/>
        <v>0</v>
      </c>
      <c r="AJ42" s="6">
        <f t="shared" si="43"/>
        <v>0</v>
      </c>
      <c r="AK42" s="6">
        <f t="shared" si="44"/>
        <v>0</v>
      </c>
      <c r="AL42" s="6">
        <f t="shared" si="45"/>
        <v>0</v>
      </c>
      <c r="AM42" s="6">
        <f t="shared" si="46"/>
        <v>0</v>
      </c>
      <c r="AN42" s="6">
        <f t="shared" si="47"/>
        <v>0</v>
      </c>
      <c r="AO42" s="6">
        <f t="shared" si="48"/>
        <v>0</v>
      </c>
      <c r="AP42" s="6">
        <f t="shared" si="49"/>
        <v>0</v>
      </c>
    </row>
    <row r="43" spans="1:42" x14ac:dyDescent="0.4">
      <c r="B43" t="s">
        <v>80</v>
      </c>
      <c r="D43" s="8" t="str">
        <f t="shared" ref="D43" si="52">IF(D41+D40+D39&lt;D42,D41+D40+D39-D42,"")</f>
        <v/>
      </c>
      <c r="E43" s="8" t="str">
        <f t="shared" ref="E43" si="53">IF(E41+E40+E39&lt;E42,E41+E40+E39-E42,"")</f>
        <v/>
      </c>
      <c r="F43" s="8" t="str">
        <f t="shared" ref="F43" si="54">IF(F41+F40+F39&lt;F42,F41+F40+F39-F42,"")</f>
        <v/>
      </c>
      <c r="G43" s="8" t="str">
        <f t="shared" ref="G43" si="55">IF(G41+G40+G39&lt;G42,G41+G40+G39-G42,"")</f>
        <v/>
      </c>
      <c r="H43" s="8" t="str">
        <f t="shared" ref="H43" si="56">IF(H41+H40+H39&lt;H42,H41+H40+H39-H42,"")</f>
        <v/>
      </c>
      <c r="I43" s="8" t="str">
        <f t="shared" ref="I43" si="57">IF(I41+I40+I39&lt;I42,I41+I40+I39-I42,"")</f>
        <v/>
      </c>
      <c r="J43" s="8" t="str">
        <f t="shared" ref="J43" si="58">IF(J41+J40+J39&lt;J42,J41+J40+J39-J42,"")</f>
        <v/>
      </c>
      <c r="K43" s="8" t="str">
        <f t="shared" ref="K43" si="59">IF(K41+K40+K39&lt;K42,K41+K40+K39-K42,"")</f>
        <v/>
      </c>
      <c r="L43" s="8" t="str">
        <f t="shared" ref="L43" si="60">IF(L41+L40+L39&lt;L42,L41+L40+L39-L42,"")</f>
        <v/>
      </c>
      <c r="M43" s="8" t="str">
        <f t="shared" ref="M43" si="61">IF(M41+M40+M39&lt;M42,M41+M40+M39-M42,"")</f>
        <v/>
      </c>
      <c r="N43" s="8" t="str">
        <f t="shared" ref="N43" si="62">IF(N41+N40+N39&lt;N42,N41+N40+N39-N42,"")</f>
        <v/>
      </c>
      <c r="O43" s="8" t="str">
        <f>IF(O41+O40+O39&lt;O42,O41+O40+O39-O42,"")</f>
        <v/>
      </c>
      <c r="P43" s="8" t="str">
        <f t="shared" ref="P43" si="63">IF(P41+P40+P39&lt;P42,P41+P40+P39-P42,"")</f>
        <v/>
      </c>
      <c r="Q43" s="8" t="str">
        <f t="shared" ref="Q43" si="64">IF(Q41+Q40+Q39&lt;Q42,Q41+Q40+Q39-Q42,"")</f>
        <v/>
      </c>
      <c r="R43" s="8" t="str">
        <f t="shared" ref="R43" si="65">IF(R41+R40+R39&lt;R42,R41+R40+R39-R42,"")</f>
        <v/>
      </c>
      <c r="S43" s="8" t="str">
        <f t="shared" ref="S43" si="66">IF(S41+S40+S39&lt;S42,S41+S40+S39-S42,"")</f>
        <v/>
      </c>
      <c r="T43" s="8" t="str">
        <f t="shared" ref="T43" si="67">IF(T41+T40+T39&lt;T42,T41+T40+T39-T42,"")</f>
        <v/>
      </c>
      <c r="U43" s="8" t="str">
        <f t="shared" ref="U43" si="68">IF(U41+U40+U39&lt;U42,U41+U40+U39-U42,"")</f>
        <v/>
      </c>
      <c r="V43" s="8" t="str">
        <f t="shared" ref="V43" si="69">IF(V41+V40+V39&lt;V42,V41+V40+V39-V42,"")</f>
        <v/>
      </c>
      <c r="W43" s="8" t="str">
        <f t="shared" ref="W43" si="70">IF(W41+W40+W39&lt;W42,W41+W40+W39-W42,"")</f>
        <v/>
      </c>
      <c r="X43" s="8" t="str">
        <f t="shared" ref="X43" si="71">IF(X41+X40+X39&lt;X42,X41+X40+X39-X42,"")</f>
        <v/>
      </c>
      <c r="Y43" s="8" t="str">
        <f t="shared" ref="Y43" si="72">IF(Y41+Y40+Y39&lt;Y42,Y41+Y40+Y39-Y42,"")</f>
        <v/>
      </c>
      <c r="Z43" s="8" t="str">
        <f t="shared" ref="Z43" si="73">IF(Z41+Z40+Z39&lt;Z42,Z41+Z40+Z39-Z42,"")</f>
        <v/>
      </c>
      <c r="AA43" s="8" t="str">
        <f t="shared" ref="AA43" si="74">IF(AA41+AA40+AA39&lt;AA42,AA41+AA40+AA39-AA42,"")</f>
        <v/>
      </c>
      <c r="AB43" s="8" t="str">
        <f t="shared" ref="AB43" si="75">IF(AB41+AB40+AB39&lt;AB42,AB41+AB40+AB39-AB42,"")</f>
        <v/>
      </c>
      <c r="AC43" s="8" t="str">
        <f t="shared" ref="AC43" si="76">IF(AC41+AC40+AC39&lt;AC42,AC41+AC40+AC39-AC42,"")</f>
        <v/>
      </c>
      <c r="AD43" s="8" t="str">
        <f t="shared" ref="AD43" si="77">IF(AD41+AD40+AD39&lt;AD42,AD41+AD40+AD39-AD42,"")</f>
        <v/>
      </c>
      <c r="AE43" s="8" t="str">
        <f t="shared" ref="AE43" si="78">IF(AE41+AE40+AE39&lt;AE42,AE41+AE40+AE39-AE42,"")</f>
        <v/>
      </c>
      <c r="AF43" s="8" t="str">
        <f t="shared" ref="AF43" si="79">IF(AF41+AF40+AF39&lt;AF42,AF41+AF40+AF39-AF42,"")</f>
        <v/>
      </c>
      <c r="AG43" s="8" t="str">
        <f t="shared" ref="AG43" si="80">IF(AG41+AG40+AG39&lt;AG42,AG41+AG40+AG39-AG42,"")</f>
        <v/>
      </c>
      <c r="AH43" s="8" t="str">
        <f t="shared" ref="AH43" si="81">IF(AH41+AH40+AH39&lt;AH42,AH41+AH40+AH39-AH42,"")</f>
        <v/>
      </c>
      <c r="AI43" s="8" t="str">
        <f t="shared" ref="AI43" si="82">IF(AI41+AI40+AI39&lt;AI42,AI41+AI40+AI39-AI42,"")</f>
        <v/>
      </c>
      <c r="AJ43" s="8" t="str">
        <f t="shared" ref="AJ43" si="83">IF(AJ41+AJ40+AJ39&lt;AJ42,AJ41+AJ40+AJ39-AJ42,"")</f>
        <v/>
      </c>
      <c r="AK43" s="8" t="str">
        <f t="shared" ref="AK43" si="84">IF(AK41+AK40+AK39&lt;AK42,AK41+AK40+AK39-AK42,"")</f>
        <v/>
      </c>
      <c r="AL43" s="8" t="str">
        <f t="shared" ref="AL43" si="85">IF(AL41+AL40+AL39&lt;AL42,AL41+AL40+AL39-AL42,"")</f>
        <v/>
      </c>
      <c r="AM43" s="8" t="str">
        <f t="shared" ref="AM43" si="86">IF(AM41+AM40+AM39&lt;AM42,AM41+AM40+AM39-AM42,"")</f>
        <v/>
      </c>
      <c r="AN43" s="8" t="str">
        <f t="shared" ref="AN43" si="87">IF(AN41+AN40+AN39&lt;AN42,AN41+AN40+AN39-AN42,"")</f>
        <v/>
      </c>
      <c r="AO43" s="8" t="str">
        <f t="shared" ref="AO43:AP43" si="88">IF(AO41+AO40+AO39&lt;AO42,AO41+AO40+AO39-AO42,"")</f>
        <v/>
      </c>
      <c r="AP43" s="8" t="str">
        <f t="shared" si="88"/>
        <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3CDDD"/>
  </sheetPr>
  <dimension ref="A1:AP43"/>
  <sheetViews>
    <sheetView showGridLines="0" topLeftCell="A10" zoomScale="75" zoomScaleNormal="75" workbookViewId="0">
      <selection activeCell="L55" sqref="L55"/>
    </sheetView>
  </sheetViews>
  <sheetFormatPr baseColWidth="10" defaultRowHeight="14.6" x14ac:dyDescent="0.4"/>
  <cols>
    <col min="1" max="1" width="3.84375" customWidth="1"/>
    <col min="42" max="42" width="13.69140625" bestFit="1" customWidth="1"/>
  </cols>
  <sheetData>
    <row r="1" spans="1:1" x14ac:dyDescent="0.4">
      <c r="A1" s="9" t="str">
        <f>"Financing "&amp;Hypotheses!$C$8 &amp;" annual loans over "&amp;Hypotheses!$C$7&amp;" years + visualization over 40 years"</f>
        <v>Financing 0 annual loans over  years + visualization over 40 years</v>
      </c>
    </row>
    <row r="32" spans="1:42" x14ac:dyDescent="0.4">
      <c r="A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1:42" x14ac:dyDescent="0.4">
      <c r="B33" t="s">
        <v>1</v>
      </c>
      <c r="D33" s="6">
        <f>Hypotheses!D123</f>
        <v>0</v>
      </c>
      <c r="E33" s="6">
        <f>Hypotheses!E123</f>
        <v>0</v>
      </c>
      <c r="F33" s="6">
        <f>Hypotheses!F123</f>
        <v>0</v>
      </c>
      <c r="G33" s="6">
        <f>Hypotheses!G123</f>
        <v>0</v>
      </c>
      <c r="H33" s="6">
        <f>Hypotheses!H123</f>
        <v>0</v>
      </c>
      <c r="I33" s="6">
        <f>Hypotheses!I123</f>
        <v>0</v>
      </c>
      <c r="J33" s="6">
        <f>Hypotheses!J123</f>
        <v>0</v>
      </c>
      <c r="K33" s="6">
        <f>Hypotheses!K123</f>
        <v>0</v>
      </c>
      <c r="L33" s="6">
        <f>Hypotheses!L123</f>
        <v>0</v>
      </c>
      <c r="M33" s="6">
        <f>Hypotheses!M123</f>
        <v>0</v>
      </c>
      <c r="N33" s="6">
        <f>Hypotheses!N123</f>
        <v>0</v>
      </c>
      <c r="O33" s="6">
        <f>Hypotheses!O123</f>
        <v>0</v>
      </c>
      <c r="P33" s="6">
        <f>Hypotheses!P123</f>
        <v>0</v>
      </c>
      <c r="Q33" s="6">
        <f>Hypotheses!Q123</f>
        <v>0</v>
      </c>
      <c r="R33" s="6">
        <f>Hypotheses!R123</f>
        <v>0</v>
      </c>
      <c r="S33" s="6">
        <f>Hypotheses!S123</f>
        <v>0</v>
      </c>
      <c r="T33" s="6">
        <f>Hypotheses!T123</f>
        <v>0</v>
      </c>
      <c r="U33" s="6">
        <f>Hypotheses!U123</f>
        <v>0</v>
      </c>
      <c r="V33" s="6">
        <f>Hypotheses!V123</f>
        <v>0</v>
      </c>
      <c r="W33" s="6">
        <f>Hypotheses!W123</f>
        <v>0</v>
      </c>
      <c r="X33" s="6">
        <f>Hypotheses!X123</f>
        <v>0</v>
      </c>
      <c r="Y33" s="6">
        <f>Hypotheses!Y123</f>
        <v>0</v>
      </c>
      <c r="Z33" s="6">
        <f>Hypotheses!Z123</f>
        <v>0</v>
      </c>
      <c r="AA33" s="6">
        <f>Hypotheses!AA123</f>
        <v>0</v>
      </c>
      <c r="AB33" s="6">
        <f>Hypotheses!AB123</f>
        <v>0</v>
      </c>
      <c r="AC33" s="6">
        <f>Hypotheses!AC123</f>
        <v>0</v>
      </c>
      <c r="AD33" s="6">
        <f>Hypotheses!AD123</f>
        <v>0</v>
      </c>
      <c r="AE33" s="6">
        <f>Hypotheses!AE123</f>
        <v>0</v>
      </c>
      <c r="AF33" s="6">
        <f>Hypotheses!AF123</f>
        <v>0</v>
      </c>
      <c r="AG33" s="6">
        <f>Hypotheses!AG123</f>
        <v>0</v>
      </c>
      <c r="AH33" s="6">
        <f>Hypotheses!AH123</f>
        <v>0</v>
      </c>
      <c r="AI33" s="6">
        <f>Hypotheses!AI123</f>
        <v>0</v>
      </c>
      <c r="AJ33" s="6">
        <f>Hypotheses!AJ123</f>
        <v>0</v>
      </c>
      <c r="AK33" s="6">
        <f>Hypotheses!AK123</f>
        <v>0</v>
      </c>
      <c r="AL33" s="6">
        <f>Hypotheses!AL123</f>
        <v>0</v>
      </c>
      <c r="AM33" s="6">
        <f>Hypotheses!AM123</f>
        <v>0</v>
      </c>
      <c r="AN33" s="6">
        <f>Hypotheses!AN123</f>
        <v>0</v>
      </c>
      <c r="AO33" s="6">
        <f>Hypotheses!AO123</f>
        <v>0</v>
      </c>
      <c r="AP33" s="6">
        <f>Hypotheses!AP123</f>
        <v>0</v>
      </c>
    </row>
    <row r="34" spans="1:42" x14ac:dyDescent="0.4">
      <c r="B34" t="s">
        <v>2</v>
      </c>
      <c r="D34" s="6">
        <f>Hypotheses!D124</f>
        <v>0</v>
      </c>
      <c r="E34" s="6">
        <f>Hypotheses!E124</f>
        <v>0</v>
      </c>
      <c r="F34" s="6">
        <f>Hypotheses!F124</f>
        <v>0</v>
      </c>
      <c r="G34" s="6">
        <f>Hypotheses!G124</f>
        <v>0</v>
      </c>
      <c r="H34" s="6">
        <f>Hypotheses!H124</f>
        <v>0</v>
      </c>
      <c r="I34" s="6">
        <f>Hypotheses!I124</f>
        <v>0</v>
      </c>
      <c r="J34" s="6">
        <f>Hypotheses!J124</f>
        <v>0</v>
      </c>
      <c r="K34" s="6">
        <f>Hypotheses!K124</f>
        <v>0</v>
      </c>
      <c r="L34" s="6">
        <f>Hypotheses!L124</f>
        <v>0</v>
      </c>
      <c r="M34" s="6">
        <f>Hypotheses!M124</f>
        <v>0</v>
      </c>
      <c r="N34" s="6">
        <f>Hypotheses!N124</f>
        <v>0</v>
      </c>
      <c r="O34" s="6">
        <f>Hypotheses!O124</f>
        <v>0</v>
      </c>
      <c r="P34" s="6">
        <f>Hypotheses!P124</f>
        <v>0</v>
      </c>
      <c r="Q34" s="6">
        <f>Hypotheses!Q124</f>
        <v>0</v>
      </c>
      <c r="R34" s="6">
        <f>Hypotheses!R124</f>
        <v>0</v>
      </c>
      <c r="S34" s="6">
        <f>Hypotheses!S124</f>
        <v>0</v>
      </c>
      <c r="T34" s="6">
        <f>Hypotheses!T124</f>
        <v>0</v>
      </c>
      <c r="U34" s="6">
        <f>Hypotheses!U124</f>
        <v>0</v>
      </c>
      <c r="V34" s="6">
        <f>Hypotheses!V124</f>
        <v>0</v>
      </c>
      <c r="W34" s="6">
        <f>Hypotheses!W124</f>
        <v>0</v>
      </c>
      <c r="X34" s="6">
        <f>Hypotheses!X124</f>
        <v>0</v>
      </c>
      <c r="Y34" s="6">
        <f>Hypotheses!Y124</f>
        <v>0</v>
      </c>
      <c r="Z34" s="6">
        <f>Hypotheses!Z124</f>
        <v>0</v>
      </c>
      <c r="AA34" s="6">
        <f>Hypotheses!AA124</f>
        <v>0</v>
      </c>
      <c r="AB34" s="6">
        <f>Hypotheses!AB124</f>
        <v>0</v>
      </c>
      <c r="AC34" s="6">
        <f>Hypotheses!AC124</f>
        <v>0</v>
      </c>
      <c r="AD34" s="6">
        <f>Hypotheses!AD124</f>
        <v>0</v>
      </c>
      <c r="AE34" s="6">
        <f>Hypotheses!AE124</f>
        <v>0</v>
      </c>
      <c r="AF34" s="6">
        <f>Hypotheses!AF124</f>
        <v>0</v>
      </c>
      <c r="AG34" s="6">
        <f>Hypotheses!AG124</f>
        <v>0</v>
      </c>
      <c r="AH34" s="6">
        <f>Hypotheses!AH124</f>
        <v>0</v>
      </c>
      <c r="AI34" s="6">
        <f>Hypotheses!AI124</f>
        <v>0</v>
      </c>
      <c r="AJ34" s="6">
        <f>Hypotheses!AJ124</f>
        <v>0</v>
      </c>
      <c r="AK34" s="6">
        <f>Hypotheses!AK124</f>
        <v>0</v>
      </c>
      <c r="AL34" s="6">
        <f>Hypotheses!AL124</f>
        <v>0</v>
      </c>
      <c r="AM34" s="6">
        <f>Hypotheses!AM124</f>
        <v>0</v>
      </c>
      <c r="AN34" s="6">
        <f>Hypotheses!AN124</f>
        <v>0</v>
      </c>
      <c r="AO34" s="6">
        <f>Hypotheses!AO124</f>
        <v>0</v>
      </c>
      <c r="AP34" s="6">
        <f>Hypotheses!AP124</f>
        <v>0</v>
      </c>
    </row>
    <row r="35" spans="1:42" x14ac:dyDescent="0.4">
      <c r="B35" t="s">
        <v>73</v>
      </c>
      <c r="D35" s="6">
        <f>Hypotheses!D125</f>
        <v>0</v>
      </c>
      <c r="E35" s="6">
        <f>Hypotheses!E125</f>
        <v>0</v>
      </c>
      <c r="F35" s="6">
        <f>Hypotheses!F125</f>
        <v>0</v>
      </c>
      <c r="G35" s="6">
        <f>Hypotheses!G125</f>
        <v>0</v>
      </c>
      <c r="H35" s="6">
        <f>Hypotheses!H125</f>
        <v>0</v>
      </c>
      <c r="I35" s="6">
        <f>Hypotheses!I125</f>
        <v>0</v>
      </c>
      <c r="J35" s="6">
        <f>Hypotheses!J125</f>
        <v>0</v>
      </c>
      <c r="K35" s="6">
        <f>Hypotheses!K125</f>
        <v>0</v>
      </c>
      <c r="L35" s="6">
        <f>Hypotheses!L125</f>
        <v>0</v>
      </c>
      <c r="M35" s="6">
        <f>Hypotheses!M125</f>
        <v>0</v>
      </c>
      <c r="N35" s="6">
        <f>Hypotheses!N125</f>
        <v>0</v>
      </c>
      <c r="O35" s="6">
        <f>Hypotheses!O125</f>
        <v>0</v>
      </c>
      <c r="P35" s="6">
        <f>Hypotheses!P125</f>
        <v>0</v>
      </c>
      <c r="Q35" s="6">
        <f>Hypotheses!Q125</f>
        <v>0</v>
      </c>
      <c r="R35" s="6">
        <f>Hypotheses!R125</f>
        <v>0</v>
      </c>
      <c r="S35" s="6">
        <f>Hypotheses!S125</f>
        <v>0</v>
      </c>
      <c r="T35" s="6">
        <f>Hypotheses!T125</f>
        <v>0</v>
      </c>
      <c r="U35" s="6">
        <f>Hypotheses!U125</f>
        <v>0</v>
      </c>
      <c r="V35" s="6">
        <f>Hypotheses!V125</f>
        <v>0</v>
      </c>
      <c r="W35" s="6">
        <f>Hypotheses!W125</f>
        <v>0</v>
      </c>
      <c r="X35" s="6">
        <f>Hypotheses!X125</f>
        <v>0</v>
      </c>
      <c r="Y35" s="6">
        <f>Hypotheses!Y125</f>
        <v>0</v>
      </c>
      <c r="Z35" s="6">
        <f>Hypotheses!Z125</f>
        <v>0</v>
      </c>
      <c r="AA35" s="6">
        <f>Hypotheses!AA125</f>
        <v>0</v>
      </c>
      <c r="AB35" s="6">
        <f>Hypotheses!AB125</f>
        <v>0</v>
      </c>
      <c r="AC35" s="6">
        <f>Hypotheses!AC125</f>
        <v>0</v>
      </c>
      <c r="AD35" s="6">
        <f>Hypotheses!AD125</f>
        <v>0</v>
      </c>
      <c r="AE35" s="6">
        <f>Hypotheses!AE125</f>
        <v>0</v>
      </c>
      <c r="AF35" s="6">
        <f>Hypotheses!AF125</f>
        <v>0</v>
      </c>
      <c r="AG35" s="6">
        <f>Hypotheses!AG125</f>
        <v>0</v>
      </c>
      <c r="AH35" s="6">
        <f>Hypotheses!AH125</f>
        <v>0</v>
      </c>
      <c r="AI35" s="6">
        <f>Hypotheses!AI125</f>
        <v>0</v>
      </c>
      <c r="AJ35" s="6">
        <f>Hypotheses!AJ125</f>
        <v>0</v>
      </c>
      <c r="AK35" s="6">
        <f>Hypotheses!AK125</f>
        <v>0</v>
      </c>
      <c r="AL35" s="6">
        <f>Hypotheses!AL125</f>
        <v>0</v>
      </c>
      <c r="AM35" s="6">
        <f>Hypotheses!AM125</f>
        <v>0</v>
      </c>
      <c r="AN35" s="6">
        <f>Hypotheses!AN125</f>
        <v>0</v>
      </c>
      <c r="AO35" s="6">
        <f>Hypotheses!AO125</f>
        <v>0</v>
      </c>
      <c r="AP35" s="6">
        <f>Hypotheses!AP125</f>
        <v>0</v>
      </c>
    </row>
    <row r="36" spans="1:42" x14ac:dyDescent="0.4">
      <c r="B36" t="s">
        <v>84</v>
      </c>
      <c r="D36" s="6">
        <f>Hypotheses!D126</f>
        <v>0</v>
      </c>
      <c r="E36" s="6">
        <f>Hypotheses!E126</f>
        <v>0</v>
      </c>
      <c r="F36" s="6">
        <f>Hypotheses!F126</f>
        <v>0</v>
      </c>
      <c r="G36" s="6">
        <f>Hypotheses!G126</f>
        <v>0</v>
      </c>
      <c r="H36" s="6">
        <f>Hypotheses!H126</f>
        <v>0</v>
      </c>
      <c r="I36" s="6">
        <f>Hypotheses!I126</f>
        <v>0</v>
      </c>
      <c r="J36" s="6">
        <f>Hypotheses!J126</f>
        <v>0</v>
      </c>
      <c r="K36" s="6">
        <f>Hypotheses!K126</f>
        <v>0</v>
      </c>
      <c r="L36" s="6">
        <f>Hypotheses!L126</f>
        <v>0</v>
      </c>
      <c r="M36" s="6">
        <f>Hypotheses!M126</f>
        <v>0</v>
      </c>
      <c r="N36" s="6">
        <f>Hypotheses!N126</f>
        <v>0</v>
      </c>
      <c r="O36" s="6">
        <f>Hypotheses!O126</f>
        <v>0</v>
      </c>
      <c r="P36" s="6">
        <f>Hypotheses!P126</f>
        <v>0</v>
      </c>
      <c r="Q36" s="6">
        <f>Hypotheses!Q126</f>
        <v>0</v>
      </c>
      <c r="R36" s="6">
        <f>Hypotheses!R126</f>
        <v>0</v>
      </c>
      <c r="S36" s="6">
        <f>Hypotheses!S126</f>
        <v>0</v>
      </c>
      <c r="T36" s="6">
        <f>Hypotheses!T126</f>
        <v>0</v>
      </c>
      <c r="U36" s="6">
        <f>Hypotheses!U126</f>
        <v>0</v>
      </c>
      <c r="V36" s="6">
        <f>Hypotheses!V126</f>
        <v>0</v>
      </c>
      <c r="W36" s="6">
        <f>Hypotheses!W126</f>
        <v>0</v>
      </c>
      <c r="X36" s="6">
        <f>Hypotheses!X126</f>
        <v>0</v>
      </c>
      <c r="Y36" s="6">
        <f>Hypotheses!Y126</f>
        <v>0</v>
      </c>
      <c r="Z36" s="6">
        <f>Hypotheses!Z126</f>
        <v>0</v>
      </c>
      <c r="AA36" s="6">
        <f>Hypotheses!AA126</f>
        <v>0</v>
      </c>
      <c r="AB36" s="6">
        <f>Hypotheses!AB126</f>
        <v>0</v>
      </c>
      <c r="AC36" s="6">
        <f>Hypotheses!AC126</f>
        <v>0</v>
      </c>
      <c r="AD36" s="6">
        <f>Hypotheses!AD126</f>
        <v>0</v>
      </c>
      <c r="AE36" s="6">
        <f>Hypotheses!AE126</f>
        <v>0</v>
      </c>
      <c r="AF36" s="6">
        <f>Hypotheses!AF126</f>
        <v>0</v>
      </c>
      <c r="AG36" s="6">
        <f>Hypotheses!AG126</f>
        <v>0</v>
      </c>
      <c r="AH36" s="6">
        <f>Hypotheses!AH126</f>
        <v>0</v>
      </c>
      <c r="AI36" s="6">
        <f>Hypotheses!AI126</f>
        <v>0</v>
      </c>
      <c r="AJ36" s="6">
        <f>Hypotheses!AJ126</f>
        <v>0</v>
      </c>
      <c r="AK36" s="6">
        <f>Hypotheses!AK126</f>
        <v>0</v>
      </c>
      <c r="AL36" s="6">
        <f>Hypotheses!AL126</f>
        <v>0</v>
      </c>
      <c r="AM36" s="6">
        <f>Hypotheses!AM126</f>
        <v>0</v>
      </c>
      <c r="AN36" s="6">
        <f>Hypotheses!AN126</f>
        <v>0</v>
      </c>
      <c r="AO36" s="6">
        <f>Hypotheses!AO126</f>
        <v>0</v>
      </c>
      <c r="AP36" s="6">
        <f>Hypotheses!AP126</f>
        <v>0</v>
      </c>
    </row>
    <row r="37" spans="1:42" x14ac:dyDescent="0.4">
      <c r="B37" t="s">
        <v>80</v>
      </c>
      <c r="D37" s="8" t="str">
        <f t="shared" ref="D37:N37" si="0">IF(D35+D34+D33&lt;D36,D35+D34+D33-D36,"")</f>
        <v/>
      </c>
      <c r="E37" s="8" t="str">
        <f t="shared" si="0"/>
        <v/>
      </c>
      <c r="F37" s="8" t="str">
        <f t="shared" si="0"/>
        <v/>
      </c>
      <c r="G37" s="8" t="str">
        <f t="shared" si="0"/>
        <v/>
      </c>
      <c r="H37" s="8" t="str">
        <f t="shared" si="0"/>
        <v/>
      </c>
      <c r="I37" s="8" t="str">
        <f t="shared" si="0"/>
        <v/>
      </c>
      <c r="J37" s="8" t="str">
        <f t="shared" si="0"/>
        <v/>
      </c>
      <c r="K37" s="8" t="str">
        <f t="shared" si="0"/>
        <v/>
      </c>
      <c r="L37" s="8" t="str">
        <f t="shared" si="0"/>
        <v/>
      </c>
      <c r="M37" s="8" t="str">
        <f t="shared" si="0"/>
        <v/>
      </c>
      <c r="N37" s="8" t="str">
        <f t="shared" si="0"/>
        <v/>
      </c>
      <c r="O37" s="8" t="str">
        <f>IF(O35+O34+O33&lt;O36,O35+O34+O33-O36,"")</f>
        <v/>
      </c>
      <c r="P37" s="8" t="str">
        <f t="shared" ref="P37:AP37" si="1">IF(P35+P34+P33&lt;P36,P35+P34+P33-P36,"")</f>
        <v/>
      </c>
      <c r="Q37" s="8" t="str">
        <f t="shared" si="1"/>
        <v/>
      </c>
      <c r="R37" s="8" t="str">
        <f t="shared" si="1"/>
        <v/>
      </c>
      <c r="S37" s="8" t="str">
        <f t="shared" si="1"/>
        <v/>
      </c>
      <c r="T37" s="8" t="str">
        <f t="shared" si="1"/>
        <v/>
      </c>
      <c r="U37" s="8" t="str">
        <f t="shared" si="1"/>
        <v/>
      </c>
      <c r="V37" s="8" t="str">
        <f t="shared" si="1"/>
        <v/>
      </c>
      <c r="W37" s="8" t="str">
        <f t="shared" si="1"/>
        <v/>
      </c>
      <c r="X37" s="8" t="str">
        <f t="shared" si="1"/>
        <v/>
      </c>
      <c r="Y37" s="8" t="str">
        <f t="shared" si="1"/>
        <v/>
      </c>
      <c r="Z37" s="8" t="str">
        <f t="shared" si="1"/>
        <v/>
      </c>
      <c r="AA37" s="8" t="str">
        <f t="shared" si="1"/>
        <v/>
      </c>
      <c r="AB37" s="8" t="str">
        <f t="shared" si="1"/>
        <v/>
      </c>
      <c r="AC37" s="8" t="str">
        <f t="shared" si="1"/>
        <v/>
      </c>
      <c r="AD37" s="8" t="str">
        <f t="shared" si="1"/>
        <v/>
      </c>
      <c r="AE37" s="8" t="str">
        <f t="shared" si="1"/>
        <v/>
      </c>
      <c r="AF37" s="8" t="str">
        <f t="shared" si="1"/>
        <v/>
      </c>
      <c r="AG37" s="8" t="str">
        <f t="shared" si="1"/>
        <v/>
      </c>
      <c r="AH37" s="8" t="str">
        <f t="shared" si="1"/>
        <v/>
      </c>
      <c r="AI37" s="8" t="str">
        <f t="shared" si="1"/>
        <v/>
      </c>
      <c r="AJ37" s="8" t="str">
        <f t="shared" si="1"/>
        <v/>
      </c>
      <c r="AK37" s="8" t="str">
        <f t="shared" si="1"/>
        <v/>
      </c>
      <c r="AL37" s="8" t="str">
        <f t="shared" si="1"/>
        <v/>
      </c>
      <c r="AM37" s="8" t="str">
        <f t="shared" si="1"/>
        <v/>
      </c>
      <c r="AN37" s="8" t="str">
        <f t="shared" si="1"/>
        <v/>
      </c>
      <c r="AO37" s="8" t="str">
        <f t="shared" si="1"/>
        <v/>
      </c>
      <c r="AP37" s="8" t="str">
        <f t="shared" si="1"/>
        <v/>
      </c>
    </row>
    <row r="38" spans="1:42" x14ac:dyDescent="0.4">
      <c r="A38" t="s">
        <v>89</v>
      </c>
    </row>
    <row r="39" spans="1:42" x14ac:dyDescent="0.4">
      <c r="B39" t="s">
        <v>1</v>
      </c>
      <c r="D39" s="6">
        <f>D33</f>
        <v>0</v>
      </c>
      <c r="E39" s="6">
        <f>D39+E33</f>
        <v>0</v>
      </c>
      <c r="F39" s="6">
        <f t="shared" ref="F39:AP42" si="2">E39+F33</f>
        <v>0</v>
      </c>
      <c r="G39" s="6">
        <f t="shared" si="2"/>
        <v>0</v>
      </c>
      <c r="H39" s="6">
        <f t="shared" si="2"/>
        <v>0</v>
      </c>
      <c r="I39" s="6">
        <f t="shared" si="2"/>
        <v>0</v>
      </c>
      <c r="J39" s="6">
        <f t="shared" si="2"/>
        <v>0</v>
      </c>
      <c r="K39" s="6">
        <f t="shared" si="2"/>
        <v>0</v>
      </c>
      <c r="L39" s="6">
        <f t="shared" si="2"/>
        <v>0</v>
      </c>
      <c r="M39" s="6">
        <f t="shared" si="2"/>
        <v>0</v>
      </c>
      <c r="N39" s="6">
        <f t="shared" si="2"/>
        <v>0</v>
      </c>
      <c r="O39" s="6">
        <f t="shared" si="2"/>
        <v>0</v>
      </c>
      <c r="P39" s="6">
        <f t="shared" si="2"/>
        <v>0</v>
      </c>
      <c r="Q39" s="6">
        <f t="shared" si="2"/>
        <v>0</v>
      </c>
      <c r="R39" s="6">
        <f t="shared" si="2"/>
        <v>0</v>
      </c>
      <c r="S39" s="6">
        <f t="shared" si="2"/>
        <v>0</v>
      </c>
      <c r="T39" s="6">
        <f t="shared" si="2"/>
        <v>0</v>
      </c>
      <c r="U39" s="6">
        <f t="shared" si="2"/>
        <v>0</v>
      </c>
      <c r="V39" s="6">
        <f t="shared" si="2"/>
        <v>0</v>
      </c>
      <c r="W39" s="6">
        <f t="shared" si="2"/>
        <v>0</v>
      </c>
      <c r="X39" s="6">
        <f t="shared" si="2"/>
        <v>0</v>
      </c>
      <c r="Y39" s="6">
        <f t="shared" si="2"/>
        <v>0</v>
      </c>
      <c r="Z39" s="6">
        <f t="shared" si="2"/>
        <v>0</v>
      </c>
      <c r="AA39" s="6">
        <f t="shared" si="2"/>
        <v>0</v>
      </c>
      <c r="AB39" s="6">
        <f t="shared" si="2"/>
        <v>0</v>
      </c>
      <c r="AC39" s="6">
        <f t="shared" si="2"/>
        <v>0</v>
      </c>
      <c r="AD39" s="6">
        <f t="shared" si="2"/>
        <v>0</v>
      </c>
      <c r="AE39" s="6">
        <f t="shared" si="2"/>
        <v>0</v>
      </c>
      <c r="AF39" s="6">
        <f t="shared" si="2"/>
        <v>0</v>
      </c>
      <c r="AG39" s="6">
        <f t="shared" si="2"/>
        <v>0</v>
      </c>
      <c r="AH39" s="6">
        <f t="shared" si="2"/>
        <v>0</v>
      </c>
      <c r="AI39" s="6">
        <f t="shared" si="2"/>
        <v>0</v>
      </c>
      <c r="AJ39" s="6">
        <f t="shared" si="2"/>
        <v>0</v>
      </c>
      <c r="AK39" s="6">
        <f t="shared" si="2"/>
        <v>0</v>
      </c>
      <c r="AL39" s="6">
        <f t="shared" si="2"/>
        <v>0</v>
      </c>
      <c r="AM39" s="6">
        <f t="shared" si="2"/>
        <v>0</v>
      </c>
      <c r="AN39" s="6">
        <f t="shared" si="2"/>
        <v>0</v>
      </c>
      <c r="AO39" s="6">
        <f t="shared" si="2"/>
        <v>0</v>
      </c>
      <c r="AP39" s="6">
        <f t="shared" si="2"/>
        <v>0</v>
      </c>
    </row>
    <row r="40" spans="1:42" x14ac:dyDescent="0.4">
      <c r="B40" t="s">
        <v>2</v>
      </c>
      <c r="D40" s="6">
        <f t="shared" ref="D40:D42" si="3">D34</f>
        <v>0</v>
      </c>
      <c r="E40" s="6">
        <f t="shared" ref="E40:T42" si="4">D40+E34</f>
        <v>0</v>
      </c>
      <c r="F40" s="6">
        <f t="shared" si="4"/>
        <v>0</v>
      </c>
      <c r="G40" s="6">
        <f t="shared" si="4"/>
        <v>0</v>
      </c>
      <c r="H40" s="6">
        <f t="shared" si="4"/>
        <v>0</v>
      </c>
      <c r="I40" s="6">
        <f t="shared" si="4"/>
        <v>0</v>
      </c>
      <c r="J40" s="6">
        <f t="shared" si="4"/>
        <v>0</v>
      </c>
      <c r="K40" s="6">
        <f t="shared" si="4"/>
        <v>0</v>
      </c>
      <c r="L40" s="6">
        <f t="shared" si="4"/>
        <v>0</v>
      </c>
      <c r="M40" s="6">
        <f t="shared" si="4"/>
        <v>0</v>
      </c>
      <c r="N40" s="6">
        <f t="shared" si="4"/>
        <v>0</v>
      </c>
      <c r="O40" s="6">
        <f t="shared" si="4"/>
        <v>0</v>
      </c>
      <c r="P40" s="6">
        <f t="shared" si="4"/>
        <v>0</v>
      </c>
      <c r="Q40" s="6">
        <f t="shared" si="4"/>
        <v>0</v>
      </c>
      <c r="R40" s="6">
        <f t="shared" si="4"/>
        <v>0</v>
      </c>
      <c r="S40" s="6">
        <f t="shared" si="4"/>
        <v>0</v>
      </c>
      <c r="T40" s="6">
        <f t="shared" si="4"/>
        <v>0</v>
      </c>
      <c r="U40" s="6">
        <f t="shared" si="2"/>
        <v>0</v>
      </c>
      <c r="V40" s="6">
        <f t="shared" si="2"/>
        <v>0</v>
      </c>
      <c r="W40" s="6">
        <f t="shared" si="2"/>
        <v>0</v>
      </c>
      <c r="X40" s="6">
        <f t="shared" si="2"/>
        <v>0</v>
      </c>
      <c r="Y40" s="6">
        <f t="shared" si="2"/>
        <v>0</v>
      </c>
      <c r="Z40" s="6">
        <f t="shared" si="2"/>
        <v>0</v>
      </c>
      <c r="AA40" s="6">
        <f t="shared" si="2"/>
        <v>0</v>
      </c>
      <c r="AB40" s="6">
        <f t="shared" si="2"/>
        <v>0</v>
      </c>
      <c r="AC40" s="6">
        <f t="shared" si="2"/>
        <v>0</v>
      </c>
      <c r="AD40" s="6">
        <f t="shared" si="2"/>
        <v>0</v>
      </c>
      <c r="AE40" s="6">
        <f t="shared" si="2"/>
        <v>0</v>
      </c>
      <c r="AF40" s="6">
        <f t="shared" si="2"/>
        <v>0</v>
      </c>
      <c r="AG40" s="6">
        <f t="shared" si="2"/>
        <v>0</v>
      </c>
      <c r="AH40" s="6">
        <f t="shared" si="2"/>
        <v>0</v>
      </c>
      <c r="AI40" s="6">
        <f t="shared" si="2"/>
        <v>0</v>
      </c>
      <c r="AJ40" s="6">
        <f t="shared" si="2"/>
        <v>0</v>
      </c>
      <c r="AK40" s="6">
        <f t="shared" si="2"/>
        <v>0</v>
      </c>
      <c r="AL40" s="6">
        <f t="shared" si="2"/>
        <v>0</v>
      </c>
      <c r="AM40" s="6">
        <f t="shared" si="2"/>
        <v>0</v>
      </c>
      <c r="AN40" s="6">
        <f t="shared" si="2"/>
        <v>0</v>
      </c>
      <c r="AO40" s="6">
        <f t="shared" si="2"/>
        <v>0</v>
      </c>
      <c r="AP40" s="6">
        <f t="shared" si="2"/>
        <v>0</v>
      </c>
    </row>
    <row r="41" spans="1:42" x14ac:dyDescent="0.4">
      <c r="B41" t="s">
        <v>73</v>
      </c>
      <c r="D41" s="6">
        <f t="shared" si="3"/>
        <v>0</v>
      </c>
      <c r="E41" s="6">
        <f t="shared" si="4"/>
        <v>0</v>
      </c>
      <c r="F41" s="6">
        <f t="shared" si="2"/>
        <v>0</v>
      </c>
      <c r="G41" s="6">
        <f t="shared" si="2"/>
        <v>0</v>
      </c>
      <c r="H41" s="6">
        <f t="shared" si="2"/>
        <v>0</v>
      </c>
      <c r="I41" s="6">
        <f t="shared" si="2"/>
        <v>0</v>
      </c>
      <c r="J41" s="6">
        <f t="shared" si="2"/>
        <v>0</v>
      </c>
      <c r="K41" s="6">
        <f t="shared" si="2"/>
        <v>0</v>
      </c>
      <c r="L41" s="6">
        <f t="shared" si="2"/>
        <v>0</v>
      </c>
      <c r="M41" s="6">
        <f t="shared" si="2"/>
        <v>0</v>
      </c>
      <c r="N41" s="6">
        <f t="shared" si="2"/>
        <v>0</v>
      </c>
      <c r="O41" s="6">
        <f t="shared" si="2"/>
        <v>0</v>
      </c>
      <c r="P41" s="6">
        <f t="shared" si="2"/>
        <v>0</v>
      </c>
      <c r="Q41" s="6">
        <f t="shared" si="2"/>
        <v>0</v>
      </c>
      <c r="R41" s="6">
        <f t="shared" si="2"/>
        <v>0</v>
      </c>
      <c r="S41" s="6">
        <f t="shared" si="2"/>
        <v>0</v>
      </c>
      <c r="T41" s="6">
        <f t="shared" si="2"/>
        <v>0</v>
      </c>
      <c r="U41" s="6">
        <f t="shared" si="2"/>
        <v>0</v>
      </c>
      <c r="V41" s="6">
        <f t="shared" si="2"/>
        <v>0</v>
      </c>
      <c r="W41" s="6">
        <f t="shared" si="2"/>
        <v>0</v>
      </c>
      <c r="X41" s="6">
        <f t="shared" si="2"/>
        <v>0</v>
      </c>
      <c r="Y41" s="6">
        <f t="shared" si="2"/>
        <v>0</v>
      </c>
      <c r="Z41" s="6">
        <f t="shared" si="2"/>
        <v>0</v>
      </c>
      <c r="AA41" s="6">
        <f t="shared" si="2"/>
        <v>0</v>
      </c>
      <c r="AB41" s="6">
        <f t="shared" si="2"/>
        <v>0</v>
      </c>
      <c r="AC41" s="6">
        <f t="shared" si="2"/>
        <v>0</v>
      </c>
      <c r="AD41" s="6">
        <f t="shared" si="2"/>
        <v>0</v>
      </c>
      <c r="AE41" s="6">
        <f t="shared" si="2"/>
        <v>0</v>
      </c>
      <c r="AF41" s="6">
        <f t="shared" si="2"/>
        <v>0</v>
      </c>
      <c r="AG41" s="6">
        <f t="shared" si="2"/>
        <v>0</v>
      </c>
      <c r="AH41" s="6">
        <f t="shared" si="2"/>
        <v>0</v>
      </c>
      <c r="AI41" s="6">
        <f t="shared" si="2"/>
        <v>0</v>
      </c>
      <c r="AJ41" s="6">
        <f t="shared" si="2"/>
        <v>0</v>
      </c>
      <c r="AK41" s="6">
        <f t="shared" si="2"/>
        <v>0</v>
      </c>
      <c r="AL41" s="6">
        <f t="shared" si="2"/>
        <v>0</v>
      </c>
      <c r="AM41" s="6">
        <f t="shared" si="2"/>
        <v>0</v>
      </c>
      <c r="AN41" s="6">
        <f t="shared" si="2"/>
        <v>0</v>
      </c>
      <c r="AO41" s="6">
        <f t="shared" si="2"/>
        <v>0</v>
      </c>
      <c r="AP41" s="6">
        <f t="shared" si="2"/>
        <v>0</v>
      </c>
    </row>
    <row r="42" spans="1:42" x14ac:dyDescent="0.4">
      <c r="B42" t="s">
        <v>84</v>
      </c>
      <c r="D42" s="6">
        <f t="shared" si="3"/>
        <v>0</v>
      </c>
      <c r="E42" s="6">
        <f t="shared" si="4"/>
        <v>0</v>
      </c>
      <c r="F42" s="6">
        <f t="shared" si="2"/>
        <v>0</v>
      </c>
      <c r="G42" s="6">
        <f t="shared" si="2"/>
        <v>0</v>
      </c>
      <c r="H42" s="6">
        <f t="shared" si="2"/>
        <v>0</v>
      </c>
      <c r="I42" s="6">
        <f t="shared" si="2"/>
        <v>0</v>
      </c>
      <c r="J42" s="6">
        <f t="shared" si="2"/>
        <v>0</v>
      </c>
      <c r="K42" s="6">
        <f t="shared" si="2"/>
        <v>0</v>
      </c>
      <c r="L42" s="6">
        <f t="shared" si="2"/>
        <v>0</v>
      </c>
      <c r="M42" s="6">
        <f t="shared" si="2"/>
        <v>0</v>
      </c>
      <c r="N42" s="6">
        <f t="shared" si="2"/>
        <v>0</v>
      </c>
      <c r="O42" s="6">
        <f t="shared" si="2"/>
        <v>0</v>
      </c>
      <c r="P42" s="6">
        <f t="shared" si="2"/>
        <v>0</v>
      </c>
      <c r="Q42" s="6">
        <f t="shared" si="2"/>
        <v>0</v>
      </c>
      <c r="R42" s="6">
        <f t="shared" si="2"/>
        <v>0</v>
      </c>
      <c r="S42" s="6">
        <f t="shared" si="2"/>
        <v>0</v>
      </c>
      <c r="T42" s="6">
        <f t="shared" si="2"/>
        <v>0</v>
      </c>
      <c r="U42" s="6">
        <f t="shared" si="2"/>
        <v>0</v>
      </c>
      <c r="V42" s="6">
        <f t="shared" si="2"/>
        <v>0</v>
      </c>
      <c r="W42" s="6">
        <f t="shared" si="2"/>
        <v>0</v>
      </c>
      <c r="X42" s="6">
        <f t="shared" si="2"/>
        <v>0</v>
      </c>
      <c r="Y42" s="6">
        <f t="shared" si="2"/>
        <v>0</v>
      </c>
      <c r="Z42" s="6">
        <f t="shared" si="2"/>
        <v>0</v>
      </c>
      <c r="AA42" s="6">
        <f t="shared" si="2"/>
        <v>0</v>
      </c>
      <c r="AB42" s="6">
        <f t="shared" si="2"/>
        <v>0</v>
      </c>
      <c r="AC42" s="6">
        <f t="shared" si="2"/>
        <v>0</v>
      </c>
      <c r="AD42" s="6">
        <f t="shared" si="2"/>
        <v>0</v>
      </c>
      <c r="AE42" s="6">
        <f t="shared" si="2"/>
        <v>0</v>
      </c>
      <c r="AF42" s="6">
        <f t="shared" si="2"/>
        <v>0</v>
      </c>
      <c r="AG42" s="6">
        <f t="shared" si="2"/>
        <v>0</v>
      </c>
      <c r="AH42" s="6">
        <f t="shared" si="2"/>
        <v>0</v>
      </c>
      <c r="AI42" s="6">
        <f t="shared" si="2"/>
        <v>0</v>
      </c>
      <c r="AJ42" s="6">
        <f t="shared" si="2"/>
        <v>0</v>
      </c>
      <c r="AK42" s="6">
        <f t="shared" si="2"/>
        <v>0</v>
      </c>
      <c r="AL42" s="6">
        <f t="shared" si="2"/>
        <v>0</v>
      </c>
      <c r="AM42" s="6">
        <f t="shared" si="2"/>
        <v>0</v>
      </c>
      <c r="AN42" s="6">
        <f t="shared" si="2"/>
        <v>0</v>
      </c>
      <c r="AO42" s="6">
        <f t="shared" si="2"/>
        <v>0</v>
      </c>
      <c r="AP42" s="6">
        <f t="shared" si="2"/>
        <v>0</v>
      </c>
    </row>
    <row r="43" spans="1:42" x14ac:dyDescent="0.4">
      <c r="B43" t="s">
        <v>80</v>
      </c>
      <c r="D43" s="8" t="str">
        <f t="shared" ref="D43:N43" si="5">IF(D41+D40+D39&lt;D42,D41+D40+D39-D42,"")</f>
        <v/>
      </c>
      <c r="E43" s="8" t="str">
        <f t="shared" si="5"/>
        <v/>
      </c>
      <c r="F43" s="8" t="str">
        <f t="shared" si="5"/>
        <v/>
      </c>
      <c r="G43" s="8" t="str">
        <f t="shared" si="5"/>
        <v/>
      </c>
      <c r="H43" s="8" t="str">
        <f t="shared" si="5"/>
        <v/>
      </c>
      <c r="I43" s="8" t="str">
        <f t="shared" si="5"/>
        <v/>
      </c>
      <c r="J43" s="8" t="str">
        <f t="shared" si="5"/>
        <v/>
      </c>
      <c r="K43" s="8" t="str">
        <f t="shared" si="5"/>
        <v/>
      </c>
      <c r="L43" s="8" t="str">
        <f t="shared" si="5"/>
        <v/>
      </c>
      <c r="M43" s="8" t="str">
        <f t="shared" si="5"/>
        <v/>
      </c>
      <c r="N43" s="8" t="str">
        <f t="shared" si="5"/>
        <v/>
      </c>
      <c r="O43" s="8" t="str">
        <f>IF(O41+O40+O39&lt;O42,O41+O40+O39-O42,"")</f>
        <v/>
      </c>
      <c r="P43" s="8" t="str">
        <f t="shared" ref="P43:AP43" si="6">IF(P41+P40+P39&lt;P42,P41+P40+P39-P42,"")</f>
        <v/>
      </c>
      <c r="Q43" s="8" t="str">
        <f t="shared" si="6"/>
        <v/>
      </c>
      <c r="R43" s="8" t="str">
        <f t="shared" si="6"/>
        <v/>
      </c>
      <c r="S43" s="8" t="str">
        <f t="shared" si="6"/>
        <v/>
      </c>
      <c r="T43" s="8" t="str">
        <f t="shared" si="6"/>
        <v/>
      </c>
      <c r="U43" s="8" t="str">
        <f t="shared" si="6"/>
        <v/>
      </c>
      <c r="V43" s="8" t="str">
        <f t="shared" si="6"/>
        <v/>
      </c>
      <c r="W43" s="8" t="str">
        <f t="shared" si="6"/>
        <v/>
      </c>
      <c r="X43" s="8" t="str">
        <f t="shared" si="6"/>
        <v/>
      </c>
      <c r="Y43" s="8" t="str">
        <f t="shared" si="6"/>
        <v/>
      </c>
      <c r="Z43" s="8" t="str">
        <f t="shared" si="6"/>
        <v/>
      </c>
      <c r="AA43" s="8" t="str">
        <f t="shared" si="6"/>
        <v/>
      </c>
      <c r="AB43" s="8" t="str">
        <f t="shared" si="6"/>
        <v/>
      </c>
      <c r="AC43" s="8" t="str">
        <f t="shared" si="6"/>
        <v/>
      </c>
      <c r="AD43" s="8" t="str">
        <f t="shared" si="6"/>
        <v/>
      </c>
      <c r="AE43" s="8" t="str">
        <f t="shared" si="6"/>
        <v/>
      </c>
      <c r="AF43" s="8" t="str">
        <f t="shared" si="6"/>
        <v/>
      </c>
      <c r="AG43" s="8" t="str">
        <f t="shared" si="6"/>
        <v/>
      </c>
      <c r="AH43" s="8" t="str">
        <f t="shared" si="6"/>
        <v/>
      </c>
      <c r="AI43" s="8" t="str">
        <f t="shared" si="6"/>
        <v/>
      </c>
      <c r="AJ43" s="8" t="str">
        <f t="shared" si="6"/>
        <v/>
      </c>
      <c r="AK43" s="8" t="str">
        <f t="shared" si="6"/>
        <v/>
      </c>
      <c r="AL43" s="8" t="str">
        <f t="shared" si="6"/>
        <v/>
      </c>
      <c r="AM43" s="8" t="str">
        <f t="shared" si="6"/>
        <v/>
      </c>
      <c r="AN43" s="8" t="str">
        <f t="shared" si="6"/>
        <v/>
      </c>
      <c r="AO43" s="8" t="str">
        <f t="shared" si="6"/>
        <v/>
      </c>
      <c r="AP43" s="8" t="str">
        <f t="shared" si="6"/>
        <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3CDDD"/>
  </sheetPr>
  <dimension ref="A1:AP43"/>
  <sheetViews>
    <sheetView showGridLines="0" topLeftCell="A7" zoomScale="56" zoomScaleNormal="56" workbookViewId="0">
      <selection activeCell="I59" sqref="I59"/>
    </sheetView>
  </sheetViews>
  <sheetFormatPr baseColWidth="10" defaultRowHeight="14.6" x14ac:dyDescent="0.4"/>
  <cols>
    <col min="1" max="1" width="3.84375" customWidth="1"/>
    <col min="3" max="3" width="23.53515625" customWidth="1"/>
    <col min="23" max="23" width="11.3828125" customWidth="1"/>
    <col min="27" max="27" width="9.3828125" customWidth="1"/>
    <col min="28" max="28" width="18.53515625" customWidth="1"/>
    <col min="29" max="29" width="11.3828125" customWidth="1"/>
    <col min="30" max="32" width="17.3828125" customWidth="1"/>
    <col min="33" max="42" width="11.84375" bestFit="1" customWidth="1"/>
  </cols>
  <sheetData>
    <row r="1" spans="1:33" x14ac:dyDescent="0.4">
      <c r="A1" s="9" t="s">
        <v>45</v>
      </c>
      <c r="AG1" s="17"/>
    </row>
    <row r="2" spans="1:33" x14ac:dyDescent="0.4">
      <c r="AG2" s="17"/>
    </row>
    <row r="4" spans="1:33" x14ac:dyDescent="0.4">
      <c r="AB4" s="9" t="s">
        <v>85</v>
      </c>
      <c r="AD4" s="17"/>
      <c r="AE4" s="17"/>
      <c r="AF4" s="17"/>
    </row>
    <row r="5" spans="1:33" x14ac:dyDescent="0.4">
      <c r="AD5" s="72" t="s">
        <v>96</v>
      </c>
      <c r="AE5" s="72" t="str">
        <f>"Financing "&amp;Hypotheses!C8 &amp;" annual loans"</f>
        <v>Financing 0 annual loans</v>
      </c>
      <c r="AF5" s="72" t="s">
        <v>84</v>
      </c>
    </row>
    <row r="6" spans="1:33" x14ac:dyDescent="0.4">
      <c r="AD6" s="72"/>
      <c r="AE6" s="72"/>
      <c r="AF6" s="72"/>
    </row>
    <row r="7" spans="1:33" x14ac:dyDescent="0.4">
      <c r="AD7" s="72"/>
      <c r="AE7" s="72"/>
      <c r="AF7" s="72"/>
    </row>
    <row r="8" spans="1:33" ht="15" customHeight="1" x14ac:dyDescent="0.4">
      <c r="AD8" s="72"/>
      <c r="AE8" s="72"/>
      <c r="AF8" s="72"/>
    </row>
    <row r="9" spans="1:33" x14ac:dyDescent="0.4">
      <c r="AB9" s="68" t="s">
        <v>46</v>
      </c>
      <c r="AC9" s="69" t="s">
        <v>40</v>
      </c>
      <c r="AD9" s="70">
        <f>AP41/1000</f>
        <v>0</v>
      </c>
      <c r="AE9" s="70">
        <f>AP42/1000</f>
        <v>0</v>
      </c>
      <c r="AF9" s="70">
        <f>AP43/1000</f>
        <v>0</v>
      </c>
    </row>
    <row r="10" spans="1:33" x14ac:dyDescent="0.4">
      <c r="AB10" s="68"/>
      <c r="AC10" s="69"/>
      <c r="AD10" s="70"/>
      <c r="AE10" s="70"/>
      <c r="AF10" s="70"/>
    </row>
    <row r="11" spans="1:33" x14ac:dyDescent="0.4">
      <c r="AB11" s="71" t="s">
        <v>86</v>
      </c>
      <c r="AC11" s="18" t="s">
        <v>40</v>
      </c>
      <c r="AD11" s="19">
        <f>AD9-$AF$9</f>
        <v>0</v>
      </c>
      <c r="AE11" s="19">
        <f>AE9-$AF$9</f>
        <v>0</v>
      </c>
      <c r="AF11" s="19">
        <f>AF9-$AF$9</f>
        <v>0</v>
      </c>
    </row>
    <row r="12" spans="1:33" x14ac:dyDescent="0.4">
      <c r="AB12" s="71"/>
      <c r="AC12" s="18" t="s">
        <v>41</v>
      </c>
      <c r="AD12" s="20" t="e">
        <f>AD11/$AF$9</f>
        <v>#DIV/0!</v>
      </c>
      <c r="AE12" s="20" t="e">
        <f>AE11/$AF$9</f>
        <v>#DIV/0!</v>
      </c>
      <c r="AF12" s="20" t="e">
        <f>AF11/$AF$9</f>
        <v>#DIV/0!</v>
      </c>
    </row>
    <row r="13" spans="1:33" x14ac:dyDescent="0.4">
      <c r="AB13" s="18" t="s">
        <v>95</v>
      </c>
      <c r="AC13" s="18" t="s">
        <v>40</v>
      </c>
      <c r="AD13" s="19">
        <f>('Comb1 All in one loan + W'!AP40)/1000</f>
        <v>0</v>
      </c>
      <c r="AE13" s="19">
        <f>'Comb1 One loan + W per year'!AP40/1000</f>
        <v>0</v>
      </c>
      <c r="AF13" s="19">
        <f>0/1000</f>
        <v>0</v>
      </c>
    </row>
    <row r="14" spans="1:33" x14ac:dyDescent="0.4">
      <c r="AB14" s="18" t="s">
        <v>94</v>
      </c>
      <c r="AC14" s="18" t="s">
        <v>40</v>
      </c>
      <c r="AD14" s="19">
        <f>('Comb1 All in one loan + W'!AP39)/1000</f>
        <v>0</v>
      </c>
      <c r="AE14" s="19">
        <f>'Comb1 One loan + W per year'!AP39/1000</f>
        <v>0</v>
      </c>
      <c r="AF14" s="19">
        <f>0/1000</f>
        <v>0</v>
      </c>
    </row>
    <row r="15" spans="1:33" ht="15" customHeight="1" x14ac:dyDescent="0.4">
      <c r="AB15" s="18" t="s">
        <v>87</v>
      </c>
      <c r="AC15" s="18" t="s">
        <v>40</v>
      </c>
      <c r="AD15" s="19">
        <f>'Comb1 All in one loan + W'!AP41/1000</f>
        <v>0</v>
      </c>
      <c r="AE15" s="19">
        <f>'Comb1 One loan + W per year'!AP41/1000</f>
        <v>0</v>
      </c>
      <c r="AF15" s="19">
        <f>'Comb1 All in one loan + W'!AP42/1000</f>
        <v>0</v>
      </c>
    </row>
    <row r="19" spans="2:42" x14ac:dyDescent="0.4">
      <c r="AB19" s="9" t="s">
        <v>42</v>
      </c>
    </row>
    <row r="20" spans="2:42" x14ac:dyDescent="0.4">
      <c r="AD20" s="72" t="s">
        <v>96</v>
      </c>
      <c r="AE20" s="72" t="str">
        <f>"Financing "&amp;Hypotheses!C8 &amp;" annual loans"</f>
        <v>Financing 0 annual loans</v>
      </c>
      <c r="AF20" s="72" t="s">
        <v>88</v>
      </c>
    </row>
    <row r="21" spans="2:42" ht="15" customHeight="1" x14ac:dyDescent="0.4">
      <c r="AD21" s="72"/>
      <c r="AE21" s="72"/>
      <c r="AF21" s="72"/>
    </row>
    <row r="22" spans="2:42" x14ac:dyDescent="0.4">
      <c r="AD22" s="72"/>
      <c r="AE22" s="72"/>
      <c r="AF22" s="72"/>
    </row>
    <row r="23" spans="2:42" x14ac:dyDescent="0.4">
      <c r="AD23" s="73"/>
      <c r="AE23" s="73"/>
      <c r="AF23" s="73"/>
    </row>
    <row r="24" spans="2:42" x14ac:dyDescent="0.4">
      <c r="AB24" s="68" t="s">
        <v>46</v>
      </c>
      <c r="AC24" s="69" t="s">
        <v>40</v>
      </c>
      <c r="AD24" s="70">
        <f>AP41/1000</f>
        <v>0</v>
      </c>
      <c r="AE24" s="70">
        <f>AP42/1000</f>
        <v>0</v>
      </c>
      <c r="AF24" s="70">
        <f>AE24-AD24</f>
        <v>0</v>
      </c>
    </row>
    <row r="25" spans="2:42" x14ac:dyDescent="0.4">
      <c r="AB25" s="68"/>
      <c r="AC25" s="69"/>
      <c r="AD25" s="70"/>
      <c r="AE25" s="70"/>
      <c r="AF25" s="70"/>
    </row>
    <row r="26" spans="2:42" x14ac:dyDescent="0.4">
      <c r="AB26" s="71" t="s">
        <v>43</v>
      </c>
      <c r="AC26" s="69" t="s">
        <v>44</v>
      </c>
      <c r="AD26" s="70">
        <f>AD24/39</f>
        <v>0</v>
      </c>
      <c r="AE26" s="70">
        <f>AE24/39</f>
        <v>0</v>
      </c>
      <c r="AF26" s="70">
        <f>AE26-AD26</f>
        <v>0</v>
      </c>
    </row>
    <row r="27" spans="2:42" x14ac:dyDescent="0.4">
      <c r="AB27" s="71"/>
      <c r="AC27" s="69"/>
      <c r="AD27" s="70"/>
      <c r="AE27" s="70"/>
      <c r="AF27" s="70"/>
    </row>
    <row r="28" spans="2:42" x14ac:dyDescent="0.4">
      <c r="AB28" s="18" t="s">
        <v>95</v>
      </c>
      <c r="AC28" s="18" t="s">
        <v>40</v>
      </c>
      <c r="AD28" s="19">
        <f>AD13</f>
        <v>0</v>
      </c>
      <c r="AE28" s="19">
        <f t="shared" ref="AD28:AE30" si="0">AE13</f>
        <v>0</v>
      </c>
      <c r="AF28" s="19">
        <f>AE28-AD28</f>
        <v>0</v>
      </c>
    </row>
    <row r="29" spans="2:42" x14ac:dyDescent="0.4">
      <c r="AB29" s="18" t="s">
        <v>94</v>
      </c>
      <c r="AC29" s="18" t="s">
        <v>40</v>
      </c>
      <c r="AD29" s="19">
        <f t="shared" si="0"/>
        <v>0</v>
      </c>
      <c r="AE29" s="19">
        <f t="shared" si="0"/>
        <v>0</v>
      </c>
      <c r="AF29" s="19">
        <f t="shared" ref="AF29:AF30" si="1">AE29-AD29</f>
        <v>0</v>
      </c>
    </row>
    <row r="30" spans="2:42" x14ac:dyDescent="0.4">
      <c r="AB30" s="18" t="s">
        <v>87</v>
      </c>
      <c r="AC30" s="18" t="s">
        <v>40</v>
      </c>
      <c r="AD30" s="19">
        <f t="shared" si="0"/>
        <v>0</v>
      </c>
      <c r="AE30" s="19">
        <f t="shared" si="0"/>
        <v>0</v>
      </c>
      <c r="AF30" s="19">
        <f t="shared" si="1"/>
        <v>0</v>
      </c>
    </row>
    <row r="31" spans="2:42" x14ac:dyDescent="0.4">
      <c r="AD31" s="6">
        <f>AD28+AD29+AD30</f>
        <v>0</v>
      </c>
      <c r="AE31" s="6">
        <f>AE28+AE29+AE30</f>
        <v>0</v>
      </c>
    </row>
    <row r="32" spans="2:42" x14ac:dyDescent="0.4">
      <c r="B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2:42" ht="30" customHeight="1" x14ac:dyDescent="0.4">
      <c r="B33" s="74" t="str">
        <f>"Financing 1 complete loan over "&amp;Hypotheses!$C$7&amp;" years + 20 years after"</f>
        <v>Financing 1 complete loan over  years + 20 years after</v>
      </c>
      <c r="C33" s="74"/>
      <c r="D33" s="6">
        <f>'Comb1 All in one loan + W'!D33+'Comb1 All in one loan + W'!D34+'Comb1 All in one loan + W'!D35</f>
        <v>0</v>
      </c>
      <c r="E33" s="6">
        <f>'Comb1 All in one loan + W'!E33+'Comb1 All in one loan + W'!E34+'Comb1 All in one loan + W'!E35</f>
        <v>0</v>
      </c>
      <c r="F33" s="6">
        <f>'Comb1 All in one loan + W'!F33+'Comb1 All in one loan + W'!F34+'Comb1 All in one loan + W'!F35</f>
        <v>0</v>
      </c>
      <c r="G33" s="6">
        <f>'Comb1 All in one loan + W'!G33+'Comb1 All in one loan + W'!G34+'Comb1 All in one loan + W'!G35</f>
        <v>0</v>
      </c>
      <c r="H33" s="6">
        <f>'Comb1 All in one loan + W'!H33+'Comb1 All in one loan + W'!H34+'Comb1 All in one loan + W'!H35</f>
        <v>0</v>
      </c>
      <c r="I33" s="6">
        <f>'Comb1 All in one loan + W'!I33+'Comb1 All in one loan + W'!I34+'Comb1 All in one loan + W'!I35</f>
        <v>0</v>
      </c>
      <c r="J33" s="6">
        <f>'Comb1 All in one loan + W'!J33+'Comb1 All in one loan + W'!J34+'Comb1 All in one loan + W'!J35</f>
        <v>0</v>
      </c>
      <c r="K33" s="6">
        <f>'Comb1 All in one loan + W'!K33+'Comb1 All in one loan + W'!K34+'Comb1 All in one loan + W'!K35</f>
        <v>0</v>
      </c>
      <c r="L33" s="6">
        <f>'Comb1 All in one loan + W'!L33+'Comb1 All in one loan + W'!L34+'Comb1 All in one loan + W'!L35</f>
        <v>0</v>
      </c>
      <c r="M33" s="6">
        <f>'Comb1 All in one loan + W'!M33+'Comb1 All in one loan + W'!M34+'Comb1 All in one loan + W'!M35</f>
        <v>0</v>
      </c>
      <c r="N33" s="6">
        <f>'Comb1 All in one loan + W'!N33+'Comb1 All in one loan + W'!N34+'Comb1 All in one loan + W'!N35</f>
        <v>0</v>
      </c>
      <c r="O33" s="6">
        <f>'Comb1 All in one loan + W'!O33+'Comb1 All in one loan + W'!O34+'Comb1 All in one loan + W'!O35</f>
        <v>0</v>
      </c>
      <c r="P33" s="6">
        <f>'Comb1 All in one loan + W'!P33+'Comb1 All in one loan + W'!P34+'Comb1 All in one loan + W'!P35</f>
        <v>0</v>
      </c>
      <c r="Q33" s="6">
        <f>'Comb1 All in one loan + W'!Q33+'Comb1 All in one loan + W'!Q34+'Comb1 All in one loan + W'!Q35</f>
        <v>0</v>
      </c>
      <c r="R33" s="6">
        <f>'Comb1 All in one loan + W'!R33+'Comb1 All in one loan + W'!R34+'Comb1 All in one loan + W'!R35</f>
        <v>0</v>
      </c>
      <c r="S33" s="6">
        <f>'Comb1 All in one loan + W'!S33+'Comb1 All in one loan + W'!S34+'Comb1 All in one loan + W'!S35</f>
        <v>0</v>
      </c>
      <c r="T33" s="6">
        <f>'Comb1 All in one loan + W'!T33+'Comb1 All in one loan + W'!T34+'Comb1 All in one loan + W'!T35</f>
        <v>0</v>
      </c>
      <c r="U33" s="6">
        <f>'Comb1 All in one loan + W'!U33+'Comb1 All in one loan + W'!U34+'Comb1 All in one loan + W'!U35</f>
        <v>0</v>
      </c>
      <c r="V33" s="6">
        <f>'Comb1 All in one loan + W'!V33+'Comb1 All in one loan + W'!V34+'Comb1 All in one loan + W'!V35</f>
        <v>0</v>
      </c>
      <c r="W33" s="6">
        <f>'Comb1 All in one loan + W'!W33+'Comb1 All in one loan + W'!W34+'Comb1 All in one loan + W'!W35</f>
        <v>0</v>
      </c>
      <c r="X33" s="6">
        <f>'Comb1 All in one loan + W'!X33+'Comb1 All in one loan + W'!X34+'Comb1 All in one loan + W'!X35</f>
        <v>0</v>
      </c>
      <c r="Y33" s="6">
        <f>'Comb1 All in one loan + W'!Y33+'Comb1 All in one loan + W'!Y34+'Comb1 All in one loan + W'!Y35</f>
        <v>0</v>
      </c>
      <c r="Z33" s="6">
        <f>'Comb1 All in one loan + W'!Z33+'Comb1 All in one loan + W'!Z34+'Comb1 All in one loan + W'!Z35</f>
        <v>0</v>
      </c>
      <c r="AA33" s="6">
        <f>'Comb1 All in one loan + W'!AA33+'Comb1 All in one loan + W'!AA34+'Comb1 All in one loan + W'!AA35</f>
        <v>0</v>
      </c>
      <c r="AB33" s="6">
        <f>'Comb1 All in one loan + W'!AB33+'Comb1 All in one loan + W'!AB34+'Comb1 All in one loan + W'!AB35</f>
        <v>0</v>
      </c>
      <c r="AC33" s="6">
        <f>'Comb1 All in one loan + W'!AC33+'Comb1 All in one loan + W'!AC34+'Comb1 All in one loan + W'!AC35</f>
        <v>0</v>
      </c>
      <c r="AD33" s="6">
        <f>'Comb1 All in one loan + W'!AD33+'Comb1 All in one loan + W'!AD34+'Comb1 All in one loan + W'!AD35</f>
        <v>0</v>
      </c>
      <c r="AE33" s="6">
        <f>'Comb1 All in one loan + W'!AE33+'Comb1 All in one loan + W'!AE34+'Comb1 All in one loan + W'!AE35</f>
        <v>0</v>
      </c>
      <c r="AF33" s="6">
        <f>'Comb1 All in one loan + W'!AF33+'Comb1 All in one loan + W'!AF34+'Comb1 All in one loan + W'!AF35</f>
        <v>0</v>
      </c>
      <c r="AG33" s="6">
        <f>'Comb1 All in one loan + W'!AG33+'Comb1 All in one loan + W'!AG34+'Comb1 All in one loan + W'!AG35</f>
        <v>0</v>
      </c>
      <c r="AH33" s="6">
        <f>'Comb1 All in one loan + W'!AH33+'Comb1 All in one loan + W'!AH34+'Comb1 All in one loan + W'!AH35</f>
        <v>0</v>
      </c>
      <c r="AI33" s="6">
        <f>'Comb1 All in one loan + W'!AI33+'Comb1 All in one loan + W'!AI34+'Comb1 All in one loan + W'!AI35</f>
        <v>0</v>
      </c>
      <c r="AJ33" s="6">
        <f>'Comb1 All in one loan + W'!AJ33+'Comb1 All in one loan + W'!AJ34+'Comb1 All in one loan + W'!AJ35</f>
        <v>0</v>
      </c>
      <c r="AK33" s="6">
        <f>'Comb1 All in one loan + W'!AK33+'Comb1 All in one loan + W'!AK34+'Comb1 All in one loan + W'!AK35</f>
        <v>0</v>
      </c>
      <c r="AL33" s="6">
        <f>'Comb1 All in one loan + W'!AL33+'Comb1 All in one loan + W'!AL34+'Comb1 All in one loan + W'!AL35</f>
        <v>0</v>
      </c>
      <c r="AM33" s="6">
        <f>'Comb1 All in one loan + W'!AM33+'Comb1 All in one loan + W'!AM34+'Comb1 All in one loan + W'!AM35</f>
        <v>0</v>
      </c>
      <c r="AN33" s="6">
        <f>'Comb1 All in one loan + W'!AN33+'Comb1 All in one loan + W'!AN34+'Comb1 All in one loan + W'!AN35</f>
        <v>0</v>
      </c>
      <c r="AO33" s="6">
        <f>'Comb1 All in one loan + W'!AO33+'Comb1 All in one loan + W'!AO34+'Comb1 All in one loan + W'!AO35</f>
        <v>0</v>
      </c>
      <c r="AP33" s="6">
        <f>'Comb1 All in one loan + W'!AP33+'Comb1 All in one loan + W'!AP34+'Comb1 All in one loan + W'!AP35</f>
        <v>0</v>
      </c>
    </row>
    <row r="34" spans="2:42" ht="30" customHeight="1" x14ac:dyDescent="0.4">
      <c r="B34" s="74" t="str">
        <f>"Financing "&amp;Hypotheses!$C$8 &amp;" annual loans over "&amp;Hypotheses!$C$7&amp;" years + visualization over 40 years"</f>
        <v>Financing 0 annual loans over  years + visualization over 40 years</v>
      </c>
      <c r="C34" s="74"/>
      <c r="D34" s="6">
        <f>'Comb1 One loan + W per year'!D33+'Comb1 One loan + W per year'!D34+'Comb1 One loan + W per year'!D35</f>
        <v>0</v>
      </c>
      <c r="E34" s="6">
        <f>'Comb1 One loan + W per year'!E33+'Comb1 One loan + W per year'!E34+'Comb1 One loan + W per year'!E35</f>
        <v>0</v>
      </c>
      <c r="F34" s="6">
        <f>'Comb1 One loan + W per year'!F33+'Comb1 One loan + W per year'!F34+'Comb1 One loan + W per year'!F35</f>
        <v>0</v>
      </c>
      <c r="G34" s="6">
        <f>'Comb1 One loan + W per year'!G33+'Comb1 One loan + W per year'!G34+'Comb1 One loan + W per year'!G35</f>
        <v>0</v>
      </c>
      <c r="H34" s="6">
        <f>'Comb1 One loan + W per year'!H33+'Comb1 One loan + W per year'!H34+'Comb1 One loan + W per year'!H35</f>
        <v>0</v>
      </c>
      <c r="I34" s="6">
        <f>'Comb1 One loan + W per year'!I33+'Comb1 One loan + W per year'!I34+'Comb1 One loan + W per year'!I35</f>
        <v>0</v>
      </c>
      <c r="J34" s="6">
        <f>'Comb1 One loan + W per year'!J33+'Comb1 One loan + W per year'!J34+'Comb1 One loan + W per year'!J35</f>
        <v>0</v>
      </c>
      <c r="K34" s="6">
        <f>'Comb1 One loan + W per year'!K33+'Comb1 One loan + W per year'!K34+'Comb1 One loan + W per year'!K35</f>
        <v>0</v>
      </c>
      <c r="L34" s="6">
        <f>'Comb1 One loan + W per year'!L33+'Comb1 One loan + W per year'!L34+'Comb1 One loan + W per year'!L35</f>
        <v>0</v>
      </c>
      <c r="M34" s="6">
        <f>'Comb1 One loan + W per year'!M33+'Comb1 One loan + W per year'!M34+'Comb1 One loan + W per year'!M35</f>
        <v>0</v>
      </c>
      <c r="N34" s="6">
        <f>'Comb1 One loan + W per year'!N33+'Comb1 One loan + W per year'!N34+'Comb1 One loan + W per year'!N35</f>
        <v>0</v>
      </c>
      <c r="O34" s="6">
        <f>'Comb1 One loan + W per year'!O33+'Comb1 One loan + W per year'!O34+'Comb1 One loan + W per year'!O35</f>
        <v>0</v>
      </c>
      <c r="P34" s="6">
        <f>'Comb1 One loan + W per year'!P33+'Comb1 One loan + W per year'!P34+'Comb1 One loan + W per year'!P35</f>
        <v>0</v>
      </c>
      <c r="Q34" s="6">
        <f>'Comb1 One loan + W per year'!Q33+'Comb1 One loan + W per year'!Q34+'Comb1 One loan + W per year'!Q35</f>
        <v>0</v>
      </c>
      <c r="R34" s="6">
        <f>'Comb1 One loan + W per year'!R33+'Comb1 One loan + W per year'!R34+'Comb1 One loan + W per year'!R35</f>
        <v>0</v>
      </c>
      <c r="S34" s="6">
        <f>'Comb1 One loan + W per year'!S33+'Comb1 One loan + W per year'!S34+'Comb1 One loan + W per year'!S35</f>
        <v>0</v>
      </c>
      <c r="T34" s="6">
        <f>'Comb1 One loan + W per year'!T33+'Comb1 One loan + W per year'!T34+'Comb1 One loan + W per year'!T35</f>
        <v>0</v>
      </c>
      <c r="U34" s="6">
        <f>'Comb1 One loan + W per year'!U33+'Comb1 One loan + W per year'!U34+'Comb1 One loan + W per year'!U35</f>
        <v>0</v>
      </c>
      <c r="V34" s="6">
        <f>'Comb1 One loan + W per year'!V33+'Comb1 One loan + W per year'!V34+'Comb1 One loan + W per year'!V35</f>
        <v>0</v>
      </c>
      <c r="W34" s="6">
        <f>'Comb1 One loan + W per year'!W33+'Comb1 One loan + W per year'!W34+'Comb1 One loan + W per year'!W35</f>
        <v>0</v>
      </c>
      <c r="X34" s="6">
        <f>'Comb1 One loan + W per year'!X33+'Comb1 One loan + W per year'!X34+'Comb1 One loan + W per year'!X35</f>
        <v>0</v>
      </c>
      <c r="Y34" s="6">
        <f>'Comb1 One loan + W per year'!Y33+'Comb1 One loan + W per year'!Y34+'Comb1 One loan + W per year'!Y35</f>
        <v>0</v>
      </c>
      <c r="Z34" s="6">
        <f>'Comb1 One loan + W per year'!Z33+'Comb1 One loan + W per year'!Z34+'Comb1 One loan + W per year'!Z35</f>
        <v>0</v>
      </c>
      <c r="AA34" s="6">
        <f>'Comb1 One loan + W per year'!AA33+'Comb1 One loan + W per year'!AA34+'Comb1 One loan + W per year'!AA35</f>
        <v>0</v>
      </c>
      <c r="AB34" s="6">
        <f>'Comb1 One loan + W per year'!AB33+'Comb1 One loan + W per year'!AB34+'Comb1 One loan + W per year'!AB35</f>
        <v>0</v>
      </c>
      <c r="AC34" s="6">
        <f>'Comb1 One loan + W per year'!AC33+'Comb1 One loan + W per year'!AC34+'Comb1 One loan + W per year'!AC35</f>
        <v>0</v>
      </c>
      <c r="AD34" s="6">
        <f>'Comb1 One loan + W per year'!AD33+'Comb1 One loan + W per year'!AD34+'Comb1 One loan + W per year'!AD35</f>
        <v>0</v>
      </c>
      <c r="AE34" s="6">
        <f>'Comb1 One loan + W per year'!AE33+'Comb1 One loan + W per year'!AE34+'Comb1 One loan + W per year'!AE35</f>
        <v>0</v>
      </c>
      <c r="AF34" s="6">
        <f>'Comb1 One loan + W per year'!AF33+'Comb1 One loan + W per year'!AF34+'Comb1 One loan + W per year'!AF35</f>
        <v>0</v>
      </c>
      <c r="AG34" s="6">
        <f>'Comb1 One loan + W per year'!AG33+'Comb1 One loan + W per year'!AG34+'Comb1 One loan + W per year'!AG35</f>
        <v>0</v>
      </c>
      <c r="AH34" s="6">
        <f>'Comb1 One loan + W per year'!AH33+'Comb1 One loan + W per year'!AH34+'Comb1 One loan + W per year'!AH35</f>
        <v>0</v>
      </c>
      <c r="AI34" s="6">
        <f>'Comb1 One loan + W per year'!AI33+'Comb1 One loan + W per year'!AI34+'Comb1 One loan + W per year'!AI35</f>
        <v>0</v>
      </c>
      <c r="AJ34" s="6">
        <f>'Comb1 One loan + W per year'!AJ33+'Comb1 One loan + W per year'!AJ34+'Comb1 One loan + W per year'!AJ35</f>
        <v>0</v>
      </c>
      <c r="AK34" s="6">
        <f>'Comb1 One loan + W per year'!AK33+'Comb1 One loan + W per year'!AK34+'Comb1 One loan + W per year'!AK35</f>
        <v>0</v>
      </c>
      <c r="AL34" s="6">
        <f>'Comb1 One loan + W per year'!AL33+'Comb1 One loan + W per year'!AL34+'Comb1 One loan + W per year'!AL35</f>
        <v>0</v>
      </c>
      <c r="AM34" s="6">
        <f>'Comb1 One loan + W per year'!AM33+'Comb1 One loan + W per year'!AM34+'Comb1 One loan + W per year'!AM35</f>
        <v>0</v>
      </c>
      <c r="AN34" s="6">
        <f>'Comb1 One loan + W per year'!AN33+'Comb1 One loan + W per year'!AN34+'Comb1 One loan + W per year'!AN35</f>
        <v>0</v>
      </c>
      <c r="AO34" s="6">
        <f>'Comb1 One loan + W per year'!AO33+'Comb1 One loan + W per year'!AO34+'Comb1 One loan + W per year'!AO35</f>
        <v>0</v>
      </c>
      <c r="AP34" s="6">
        <f>'Comb1 One loan + W per year'!AP33+'Comb1 One loan + W per year'!AP34+'Comb1 One loan + W per year'!AP35</f>
        <v>0</v>
      </c>
    </row>
    <row r="35" spans="2:42" ht="30" customHeight="1" x14ac:dyDescent="0.4">
      <c r="B35" s="74" t="s">
        <v>84</v>
      </c>
      <c r="C35" s="74"/>
      <c r="D35" s="6">
        <f>'Comb1 All in one loan + W'!D36</f>
        <v>0</v>
      </c>
      <c r="E35" s="6">
        <f>'Comb1 All in one loan + W'!E36</f>
        <v>0</v>
      </c>
      <c r="F35" s="6">
        <f>'Comb1 All in one loan + W'!F36</f>
        <v>0</v>
      </c>
      <c r="G35" s="6">
        <f>'Comb1 All in one loan + W'!G36</f>
        <v>0</v>
      </c>
      <c r="H35" s="6">
        <f>'Comb1 All in one loan + W'!H36</f>
        <v>0</v>
      </c>
      <c r="I35" s="6">
        <f>'Comb1 All in one loan + W'!I36</f>
        <v>0</v>
      </c>
      <c r="J35" s="6">
        <f>'Comb1 All in one loan + W'!J36</f>
        <v>0</v>
      </c>
      <c r="K35" s="6">
        <f>'Comb1 All in one loan + W'!K36</f>
        <v>0</v>
      </c>
      <c r="L35" s="6">
        <f>'Comb1 All in one loan + W'!L36</f>
        <v>0</v>
      </c>
      <c r="M35" s="6">
        <f>'Comb1 All in one loan + W'!M36</f>
        <v>0</v>
      </c>
      <c r="N35" s="6">
        <f>'Comb1 All in one loan + W'!N36</f>
        <v>0</v>
      </c>
      <c r="O35" s="6">
        <f>'Comb1 All in one loan + W'!O36</f>
        <v>0</v>
      </c>
      <c r="P35" s="6">
        <f>'Comb1 All in one loan + W'!P36</f>
        <v>0</v>
      </c>
      <c r="Q35" s="6">
        <f>'Comb1 All in one loan + W'!Q36</f>
        <v>0</v>
      </c>
      <c r="R35" s="6">
        <f>'Comb1 All in one loan + W'!R36</f>
        <v>0</v>
      </c>
      <c r="S35" s="6">
        <f>'Comb1 All in one loan + W'!S36</f>
        <v>0</v>
      </c>
      <c r="T35" s="6">
        <f>'Comb1 All in one loan + W'!T36</f>
        <v>0</v>
      </c>
      <c r="U35" s="6">
        <f>'Comb1 All in one loan + W'!U36</f>
        <v>0</v>
      </c>
      <c r="V35" s="6">
        <f>'Comb1 All in one loan + W'!V36</f>
        <v>0</v>
      </c>
      <c r="W35" s="6">
        <f>'Comb1 All in one loan + W'!W36</f>
        <v>0</v>
      </c>
      <c r="X35" s="6">
        <f>'Comb1 All in one loan + W'!X36</f>
        <v>0</v>
      </c>
      <c r="Y35" s="6">
        <f>'Comb1 All in one loan + W'!Y36</f>
        <v>0</v>
      </c>
      <c r="Z35" s="6">
        <f>'Comb1 All in one loan + W'!Z36</f>
        <v>0</v>
      </c>
      <c r="AA35" s="6">
        <f>'Comb1 All in one loan + W'!AA36</f>
        <v>0</v>
      </c>
      <c r="AB35" s="6">
        <f>'Comb1 All in one loan + W'!AB36</f>
        <v>0</v>
      </c>
      <c r="AC35" s="6">
        <f>'Comb1 All in one loan + W'!AC36</f>
        <v>0</v>
      </c>
      <c r="AD35" s="6">
        <f>'Comb1 All in one loan + W'!AD36</f>
        <v>0</v>
      </c>
      <c r="AE35" s="6">
        <f>'Comb1 All in one loan + W'!AE36</f>
        <v>0</v>
      </c>
      <c r="AF35" s="6">
        <f>'Comb1 All in one loan + W'!AF36</f>
        <v>0</v>
      </c>
      <c r="AG35" s="6">
        <f>'Comb1 All in one loan + W'!AG36</f>
        <v>0</v>
      </c>
      <c r="AH35" s="6">
        <f>'Comb1 All in one loan + W'!AH36</f>
        <v>0</v>
      </c>
      <c r="AI35" s="6">
        <f>'Comb1 All in one loan + W'!AI36</f>
        <v>0</v>
      </c>
      <c r="AJ35" s="6">
        <f>'Comb1 All in one loan + W'!AJ36</f>
        <v>0</v>
      </c>
      <c r="AK35" s="6">
        <f>'Comb1 All in one loan + W'!AK36</f>
        <v>0</v>
      </c>
      <c r="AL35" s="6">
        <f>'Comb1 All in one loan + W'!AL36</f>
        <v>0</v>
      </c>
      <c r="AM35" s="6">
        <f>'Comb1 All in one loan + W'!AM36</f>
        <v>0</v>
      </c>
      <c r="AN35" s="6">
        <f>'Comb1 All in one loan + W'!AN36</f>
        <v>0</v>
      </c>
      <c r="AO35" s="6">
        <f>'Comb1 All in one loan + W'!AO36</f>
        <v>0</v>
      </c>
      <c r="AP35" s="6">
        <f>'Comb1 All in one loan + W'!AP36</f>
        <v>0</v>
      </c>
    </row>
    <row r="36" spans="2:42" x14ac:dyDescent="0.4">
      <c r="B36" s="17"/>
      <c r="C36" s="17"/>
      <c r="D36" t="e">
        <f>D34/D33</f>
        <v>#DIV/0!</v>
      </c>
      <c r="E36" t="e">
        <f>E34/E33</f>
        <v>#DIV/0!</v>
      </c>
      <c r="F36" t="e">
        <f>F34/F33</f>
        <v>#DIV/0!</v>
      </c>
      <c r="G36" t="e">
        <f>G34/G33</f>
        <v>#DIV/0!</v>
      </c>
    </row>
    <row r="37" spans="2:42" x14ac:dyDescent="0.4">
      <c r="B37" s="17"/>
      <c r="C37" s="17"/>
    </row>
    <row r="38" spans="2:42" x14ac:dyDescent="0.4">
      <c r="B38" s="17"/>
      <c r="C38" s="17"/>
    </row>
    <row r="39" spans="2:42" x14ac:dyDescent="0.4">
      <c r="B39" s="17"/>
      <c r="C39" s="17"/>
    </row>
    <row r="40" spans="2:42" x14ac:dyDescent="0.4">
      <c r="B40" s="75" t="s">
        <v>89</v>
      </c>
      <c r="C40" s="75"/>
    </row>
    <row r="41" spans="2:42" ht="30.75" customHeight="1" x14ac:dyDescent="0.4">
      <c r="B41" s="74" t="str">
        <f>"Financing 1 complete loan over "&amp;Hypotheses!$C$7&amp;" years + 20 years after"</f>
        <v>Financing 1 complete loan over  years + 20 years after</v>
      </c>
      <c r="C41" s="74"/>
      <c r="D41" s="6">
        <f>D33</f>
        <v>0</v>
      </c>
      <c r="E41" s="6">
        <f>D41+E33</f>
        <v>0</v>
      </c>
      <c r="F41" s="6">
        <f t="shared" ref="F41:AP41" si="2">E41+F33</f>
        <v>0</v>
      </c>
      <c r="G41" s="6">
        <f t="shared" si="2"/>
        <v>0</v>
      </c>
      <c r="H41" s="6">
        <f t="shared" si="2"/>
        <v>0</v>
      </c>
      <c r="I41" s="6">
        <f t="shared" si="2"/>
        <v>0</v>
      </c>
      <c r="J41" s="6">
        <f t="shared" si="2"/>
        <v>0</v>
      </c>
      <c r="K41" s="6">
        <f t="shared" si="2"/>
        <v>0</v>
      </c>
      <c r="L41" s="6">
        <f t="shared" si="2"/>
        <v>0</v>
      </c>
      <c r="M41" s="6">
        <f t="shared" si="2"/>
        <v>0</v>
      </c>
      <c r="N41" s="6">
        <f t="shared" si="2"/>
        <v>0</v>
      </c>
      <c r="O41" s="6">
        <f t="shared" si="2"/>
        <v>0</v>
      </c>
      <c r="P41" s="6">
        <f t="shared" si="2"/>
        <v>0</v>
      </c>
      <c r="Q41" s="6">
        <f t="shared" si="2"/>
        <v>0</v>
      </c>
      <c r="R41" s="6">
        <f t="shared" si="2"/>
        <v>0</v>
      </c>
      <c r="S41" s="6">
        <f t="shared" si="2"/>
        <v>0</v>
      </c>
      <c r="T41" s="6">
        <f t="shared" si="2"/>
        <v>0</v>
      </c>
      <c r="U41" s="6">
        <f t="shared" si="2"/>
        <v>0</v>
      </c>
      <c r="V41" s="6">
        <f t="shared" si="2"/>
        <v>0</v>
      </c>
      <c r="W41" s="6">
        <f t="shared" si="2"/>
        <v>0</v>
      </c>
      <c r="X41" s="6">
        <f t="shared" si="2"/>
        <v>0</v>
      </c>
      <c r="Y41" s="6">
        <f t="shared" si="2"/>
        <v>0</v>
      </c>
      <c r="Z41" s="6">
        <f t="shared" si="2"/>
        <v>0</v>
      </c>
      <c r="AA41" s="6">
        <f t="shared" si="2"/>
        <v>0</v>
      </c>
      <c r="AB41" s="6">
        <f t="shared" si="2"/>
        <v>0</v>
      </c>
      <c r="AC41" s="6">
        <f t="shared" ref="AC41:AG43" si="3">AB41+AC33</f>
        <v>0</v>
      </c>
      <c r="AD41" s="6">
        <f t="shared" si="3"/>
        <v>0</v>
      </c>
      <c r="AE41" s="6">
        <f t="shared" si="3"/>
        <v>0</v>
      </c>
      <c r="AF41" s="6">
        <f t="shared" si="3"/>
        <v>0</v>
      </c>
      <c r="AG41" s="6">
        <f t="shared" si="3"/>
        <v>0</v>
      </c>
      <c r="AH41" s="6">
        <f t="shared" si="2"/>
        <v>0</v>
      </c>
      <c r="AI41" s="6">
        <f t="shared" si="2"/>
        <v>0</v>
      </c>
      <c r="AJ41" s="6">
        <f t="shared" si="2"/>
        <v>0</v>
      </c>
      <c r="AK41" s="6">
        <f t="shared" si="2"/>
        <v>0</v>
      </c>
      <c r="AL41" s="6">
        <f t="shared" si="2"/>
        <v>0</v>
      </c>
      <c r="AM41" s="6">
        <f t="shared" si="2"/>
        <v>0</v>
      </c>
      <c r="AN41" s="6">
        <f t="shared" si="2"/>
        <v>0</v>
      </c>
      <c r="AO41" s="6">
        <f t="shared" si="2"/>
        <v>0</v>
      </c>
      <c r="AP41" s="6">
        <f t="shared" si="2"/>
        <v>0</v>
      </c>
    </row>
    <row r="42" spans="2:42" ht="30.75" customHeight="1" x14ac:dyDescent="0.4">
      <c r="B42" s="74" t="str">
        <f>"Financing "&amp;Hypotheses!$C$8 &amp;" annual loans over "&amp;Hypotheses!$C$7&amp;" years + visualization over 40 years"</f>
        <v>Financing 0 annual loans over  years + visualization over 40 years</v>
      </c>
      <c r="C42" s="74"/>
      <c r="D42" s="6">
        <f>D34</f>
        <v>0</v>
      </c>
      <c r="E42" s="6">
        <f>D42+E34</f>
        <v>0</v>
      </c>
      <c r="F42" s="6">
        <f t="shared" ref="F42:AP42" si="4">E42+F34</f>
        <v>0</v>
      </c>
      <c r="G42" s="6">
        <f t="shared" si="4"/>
        <v>0</v>
      </c>
      <c r="H42" s="6">
        <f t="shared" si="4"/>
        <v>0</v>
      </c>
      <c r="I42" s="6">
        <f t="shared" si="4"/>
        <v>0</v>
      </c>
      <c r="J42" s="6">
        <f t="shared" si="4"/>
        <v>0</v>
      </c>
      <c r="K42" s="6">
        <f t="shared" si="4"/>
        <v>0</v>
      </c>
      <c r="L42" s="6">
        <f t="shared" si="4"/>
        <v>0</v>
      </c>
      <c r="M42" s="6">
        <f t="shared" si="4"/>
        <v>0</v>
      </c>
      <c r="N42" s="6">
        <f t="shared" si="4"/>
        <v>0</v>
      </c>
      <c r="O42" s="6">
        <f t="shared" si="4"/>
        <v>0</v>
      </c>
      <c r="P42" s="6">
        <f t="shared" si="4"/>
        <v>0</v>
      </c>
      <c r="Q42" s="6">
        <f t="shared" si="4"/>
        <v>0</v>
      </c>
      <c r="R42" s="6">
        <f t="shared" si="4"/>
        <v>0</v>
      </c>
      <c r="S42" s="6">
        <f t="shared" si="4"/>
        <v>0</v>
      </c>
      <c r="T42" s="6">
        <f t="shared" si="4"/>
        <v>0</v>
      </c>
      <c r="U42" s="6">
        <f t="shared" si="4"/>
        <v>0</v>
      </c>
      <c r="V42" s="6">
        <f t="shared" si="4"/>
        <v>0</v>
      </c>
      <c r="W42" s="6">
        <f t="shared" si="4"/>
        <v>0</v>
      </c>
      <c r="X42" s="6">
        <f t="shared" si="4"/>
        <v>0</v>
      </c>
      <c r="Y42" s="6">
        <f t="shared" si="4"/>
        <v>0</v>
      </c>
      <c r="Z42" s="6">
        <f t="shared" si="4"/>
        <v>0</v>
      </c>
      <c r="AA42" s="6">
        <f t="shared" si="4"/>
        <v>0</v>
      </c>
      <c r="AB42" s="6">
        <f t="shared" si="4"/>
        <v>0</v>
      </c>
      <c r="AC42" s="6">
        <f t="shared" si="3"/>
        <v>0</v>
      </c>
      <c r="AD42" s="6">
        <f t="shared" si="3"/>
        <v>0</v>
      </c>
      <c r="AE42" s="6">
        <f t="shared" si="3"/>
        <v>0</v>
      </c>
      <c r="AF42" s="6">
        <f t="shared" si="3"/>
        <v>0</v>
      </c>
      <c r="AG42" s="6">
        <f t="shared" si="3"/>
        <v>0</v>
      </c>
      <c r="AH42" s="6">
        <f t="shared" si="4"/>
        <v>0</v>
      </c>
      <c r="AI42" s="6">
        <f t="shared" si="4"/>
        <v>0</v>
      </c>
      <c r="AJ42" s="6">
        <f t="shared" si="4"/>
        <v>0</v>
      </c>
      <c r="AK42" s="6">
        <f t="shared" si="4"/>
        <v>0</v>
      </c>
      <c r="AL42" s="6">
        <f t="shared" si="4"/>
        <v>0</v>
      </c>
      <c r="AM42" s="6">
        <f t="shared" si="4"/>
        <v>0</v>
      </c>
      <c r="AN42" s="6">
        <f t="shared" si="4"/>
        <v>0</v>
      </c>
      <c r="AO42" s="6">
        <f t="shared" si="4"/>
        <v>0</v>
      </c>
      <c r="AP42" s="6">
        <f t="shared" si="4"/>
        <v>0</v>
      </c>
    </row>
    <row r="43" spans="2:42" ht="30.75" customHeight="1" x14ac:dyDescent="0.4">
      <c r="B43" s="74" t="s">
        <v>84</v>
      </c>
      <c r="C43" s="74"/>
      <c r="D43" s="6">
        <f>D35</f>
        <v>0</v>
      </c>
      <c r="E43" s="6">
        <f>D43+E35</f>
        <v>0</v>
      </c>
      <c r="F43" s="6">
        <f t="shared" ref="F43:AP43" si="5">E43+F35</f>
        <v>0</v>
      </c>
      <c r="G43" s="6">
        <f t="shared" si="5"/>
        <v>0</v>
      </c>
      <c r="H43" s="6">
        <f t="shared" si="5"/>
        <v>0</v>
      </c>
      <c r="I43" s="6">
        <f t="shared" si="5"/>
        <v>0</v>
      </c>
      <c r="J43" s="6">
        <f t="shared" si="5"/>
        <v>0</v>
      </c>
      <c r="K43" s="6">
        <f t="shared" si="5"/>
        <v>0</v>
      </c>
      <c r="L43" s="6">
        <f t="shared" si="5"/>
        <v>0</v>
      </c>
      <c r="M43" s="6">
        <f t="shared" si="5"/>
        <v>0</v>
      </c>
      <c r="N43" s="6">
        <f t="shared" si="5"/>
        <v>0</v>
      </c>
      <c r="O43" s="6">
        <f t="shared" si="5"/>
        <v>0</v>
      </c>
      <c r="P43" s="6">
        <f t="shared" si="5"/>
        <v>0</v>
      </c>
      <c r="Q43" s="6">
        <f t="shared" si="5"/>
        <v>0</v>
      </c>
      <c r="R43" s="6">
        <f t="shared" si="5"/>
        <v>0</v>
      </c>
      <c r="S43" s="6">
        <f t="shared" si="5"/>
        <v>0</v>
      </c>
      <c r="T43" s="6">
        <f t="shared" si="5"/>
        <v>0</v>
      </c>
      <c r="U43" s="6">
        <f t="shared" si="5"/>
        <v>0</v>
      </c>
      <c r="V43" s="6">
        <f t="shared" si="5"/>
        <v>0</v>
      </c>
      <c r="W43" s="6">
        <f t="shared" si="5"/>
        <v>0</v>
      </c>
      <c r="X43" s="6">
        <f t="shared" si="5"/>
        <v>0</v>
      </c>
      <c r="Y43" s="6">
        <f t="shared" si="5"/>
        <v>0</v>
      </c>
      <c r="Z43" s="6">
        <f t="shared" si="5"/>
        <v>0</v>
      </c>
      <c r="AA43" s="6">
        <f t="shared" si="5"/>
        <v>0</v>
      </c>
      <c r="AB43" s="6">
        <f t="shared" si="5"/>
        <v>0</v>
      </c>
      <c r="AC43" s="6">
        <f t="shared" si="3"/>
        <v>0</v>
      </c>
      <c r="AD43" s="6">
        <f t="shared" si="3"/>
        <v>0</v>
      </c>
      <c r="AE43" s="6">
        <f t="shared" si="3"/>
        <v>0</v>
      </c>
      <c r="AF43" s="6">
        <f t="shared" si="3"/>
        <v>0</v>
      </c>
      <c r="AG43" s="6">
        <f t="shared" si="3"/>
        <v>0</v>
      </c>
      <c r="AH43" s="6">
        <f t="shared" si="5"/>
        <v>0</v>
      </c>
      <c r="AI43" s="6">
        <f t="shared" si="5"/>
        <v>0</v>
      </c>
      <c r="AJ43" s="6">
        <f t="shared" si="5"/>
        <v>0</v>
      </c>
      <c r="AK43" s="6">
        <f t="shared" si="5"/>
        <v>0</v>
      </c>
      <c r="AL43" s="6">
        <f t="shared" si="5"/>
        <v>0</v>
      </c>
      <c r="AM43" s="6">
        <f t="shared" si="5"/>
        <v>0</v>
      </c>
      <c r="AN43" s="6">
        <f t="shared" si="5"/>
        <v>0</v>
      </c>
      <c r="AO43" s="6">
        <f t="shared" si="5"/>
        <v>0</v>
      </c>
      <c r="AP43" s="6">
        <f t="shared" si="5"/>
        <v>0</v>
      </c>
    </row>
  </sheetData>
  <mergeCells count="29">
    <mergeCell ref="B43:C43"/>
    <mergeCell ref="B40:C40"/>
    <mergeCell ref="B33:C33"/>
    <mergeCell ref="B34:C34"/>
    <mergeCell ref="B35:C35"/>
    <mergeCell ref="B41:C41"/>
    <mergeCell ref="B42:C42"/>
    <mergeCell ref="AF26:AF27"/>
    <mergeCell ref="AD5:AD8"/>
    <mergeCell ref="AE5:AE8"/>
    <mergeCell ref="AF5:AF8"/>
    <mergeCell ref="AD20:AD23"/>
    <mergeCell ref="AE20:AE23"/>
    <mergeCell ref="AF9:AF10"/>
    <mergeCell ref="AF20:AF23"/>
    <mergeCell ref="AF24:AF25"/>
    <mergeCell ref="AB9:AB10"/>
    <mergeCell ref="AC9:AC10"/>
    <mergeCell ref="AD9:AD10"/>
    <mergeCell ref="AE9:AE10"/>
    <mergeCell ref="AB11:AB12"/>
    <mergeCell ref="AB24:AB25"/>
    <mergeCell ref="AC24:AC25"/>
    <mergeCell ref="AD24:AD25"/>
    <mergeCell ref="AE24:AE25"/>
    <mergeCell ref="AB26:AB27"/>
    <mergeCell ref="AC26:AC27"/>
    <mergeCell ref="AD26:AD27"/>
    <mergeCell ref="AE26:AE27"/>
  </mergeCells>
  <conditionalFormatting sqref="AD24:AE25">
    <cfRule type="colorScale" priority="20">
      <colorScale>
        <cfvo type="min"/>
        <cfvo type="percentile" val="50"/>
        <cfvo type="max"/>
        <color rgb="FF63BE7B"/>
        <color rgb="FFFFEB84"/>
        <color rgb="FFF8696B"/>
      </colorScale>
    </cfRule>
  </conditionalFormatting>
  <conditionalFormatting sqref="AD26:AE27">
    <cfRule type="colorScale" priority="19">
      <colorScale>
        <cfvo type="min"/>
        <cfvo type="percentile" val="50"/>
        <cfvo type="max"/>
        <color rgb="FF63BE7B"/>
        <color rgb="FFFFEB84"/>
        <color rgb="FFF8696B"/>
      </colorScale>
    </cfRule>
  </conditionalFormatting>
  <conditionalFormatting sqref="AD9:AF10">
    <cfRule type="colorScale" priority="25">
      <colorScale>
        <cfvo type="min"/>
        <cfvo type="percentile" val="50"/>
        <cfvo type="max"/>
        <color rgb="FF63BE7B"/>
        <color rgb="FFFFEB84"/>
        <color rgb="FFF8696B"/>
      </colorScale>
    </cfRule>
  </conditionalFormatting>
  <conditionalFormatting sqref="AD11:AF11">
    <cfRule type="colorScale" priority="24">
      <colorScale>
        <cfvo type="min"/>
        <cfvo type="percentile" val="50"/>
        <cfvo type="max"/>
        <color rgb="FF63BE7B"/>
        <color rgb="FFFFEB84"/>
        <color rgb="FFF8696B"/>
      </colorScale>
    </cfRule>
  </conditionalFormatting>
  <conditionalFormatting sqref="AD12:AF12">
    <cfRule type="colorScale" priority="23">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8" id="{80500B66-DC71-425F-8089-C855BEC0C9BE}">
            <x14:iconSet iconSet="3Arrows" custom="1">
              <x14:cfvo type="percent">
                <xm:f>0</xm:f>
              </x14:cfvo>
              <x14:cfvo type="percent">
                <xm:f>33</xm:f>
              </x14:cfvo>
              <x14:cfvo type="percent">
                <xm:f>67</xm:f>
              </x14:cfvo>
              <x14:cfIcon iconSet="3Arrows" iconId="2"/>
              <x14:cfIcon iconSet="3Arrows" iconId="1"/>
              <x14:cfIcon iconSet="3Arrows" iconId="0"/>
            </x14:iconSet>
          </x14:cfRule>
          <xm:sqref>AD24:AE25</xm:sqref>
        </x14:conditionalFormatting>
        <x14:conditionalFormatting xmlns:xm="http://schemas.microsoft.com/office/excel/2006/main">
          <x14:cfRule type="iconSet" priority="27" id="{BF128034-9AAC-47EF-BEA1-E694EB3FB40C}">
            <x14:iconSet iconSet="3Arrows" custom="1">
              <x14:cfvo type="percent">
                <xm:f>0</xm:f>
              </x14:cfvo>
              <x14:cfvo type="percent">
                <xm:f>33</xm:f>
              </x14:cfvo>
              <x14:cfvo type="percent">
                <xm:f>67</xm:f>
              </x14:cfvo>
              <x14:cfIcon iconSet="3Arrows" iconId="2"/>
              <x14:cfIcon iconSet="3Arrows" iconId="1"/>
              <x14:cfIcon iconSet="3Arrows" iconId="0"/>
            </x14:iconSet>
          </x14:cfRule>
          <xm:sqref>AD26:AE27</xm:sqref>
        </x14:conditionalFormatting>
        <x14:conditionalFormatting xmlns:xm="http://schemas.microsoft.com/office/excel/2006/main">
          <x14:cfRule type="iconSet" priority="26" id="{C9FB8F5E-C9C4-4B1C-8214-EDA3F6E4FEE5}">
            <x14:iconSet iconSet="3Arrows" custom="1">
              <x14:cfvo type="percent">
                <xm:f>0</xm:f>
              </x14:cfvo>
              <x14:cfvo type="percent">
                <xm:f>33</xm:f>
              </x14:cfvo>
              <x14:cfvo type="percent">
                <xm:f>67</xm:f>
              </x14:cfvo>
              <x14:cfIcon iconSet="3Arrows" iconId="2"/>
              <x14:cfIcon iconSet="3Arrows" iconId="1"/>
              <x14:cfIcon iconSet="3Arrows" iconId="0"/>
            </x14:iconSet>
          </x14:cfRule>
          <xm:sqref>AD9:AF10</xm:sqref>
        </x14:conditionalFormatting>
        <x14:conditionalFormatting xmlns:xm="http://schemas.microsoft.com/office/excel/2006/main">
          <x14:cfRule type="iconSet" priority="21" id="{AF7B32AF-D9C9-404B-8FDC-7BD0A43BF5DF}">
            <x14:iconSet iconSet="3Arrows" custom="1">
              <x14:cfvo type="percent">
                <xm:f>0</xm:f>
              </x14:cfvo>
              <x14:cfvo type="percent">
                <xm:f>33</xm:f>
              </x14:cfvo>
              <x14:cfvo type="percent">
                <xm:f>67</xm:f>
              </x14:cfvo>
              <x14:cfIcon iconSet="3Arrows" iconId="2"/>
              <x14:cfIcon iconSet="3Arrows" iconId="1"/>
              <x14:cfIcon iconSet="3Arrows" iconId="0"/>
            </x14:iconSet>
          </x14:cfRule>
          <xm:sqref>AD11:AF11</xm:sqref>
        </x14:conditionalFormatting>
        <x14:conditionalFormatting xmlns:xm="http://schemas.microsoft.com/office/excel/2006/main">
          <x14:cfRule type="iconSet" priority="22" id="{C578417A-D79B-4FD4-B7C4-CA9721634BB4}">
            <x14:iconSet iconSet="3Arrows" custom="1">
              <x14:cfvo type="percent">
                <xm:f>0</xm:f>
              </x14:cfvo>
              <x14:cfvo type="percent">
                <xm:f>33</xm:f>
              </x14:cfvo>
              <x14:cfvo type="percent">
                <xm:f>67</xm:f>
              </x14:cfvo>
              <x14:cfIcon iconSet="3Arrows" iconId="2"/>
              <x14:cfIcon iconSet="3Arrows" iconId="1"/>
              <x14:cfIcon iconSet="3Arrows" iconId="0"/>
            </x14:iconSet>
          </x14:cfRule>
          <xm:sqref>AD12:AF12</xm:sqref>
        </x14:conditionalFormatting>
        <x14:conditionalFormatting xmlns:xm="http://schemas.microsoft.com/office/excel/2006/main">
          <x14:cfRule type="iconSet" priority="11" id="{B3D0B59C-5371-4970-A43A-8CF04DE086EF}">
            <x14:iconSet iconSet="3Arrows" custom="1">
              <x14:cfvo type="percent">
                <xm:f>0</xm:f>
              </x14:cfvo>
              <x14:cfvo type="percent">
                <xm:f>33</xm:f>
              </x14:cfvo>
              <x14:cfvo type="percent">
                <xm:f>67</xm:f>
              </x14:cfvo>
              <x14:cfIcon iconSet="3Arrows" iconId="2"/>
              <x14:cfIcon iconSet="3Arrows" iconId="1"/>
              <x14:cfIcon iconSet="3Arrows" iconId="0"/>
            </x14:iconSet>
          </x14:cfRule>
          <xm:sqref>AD28:AE28</xm:sqref>
        </x14:conditionalFormatting>
        <x14:conditionalFormatting xmlns:xm="http://schemas.microsoft.com/office/excel/2006/main">
          <x14:cfRule type="iconSet" priority="9" id="{3CB87B5F-CDF6-428D-ACEB-3632C5C963DD}">
            <x14:iconSet iconSet="3Arrows" custom="1">
              <x14:cfvo type="percent">
                <xm:f>0</xm:f>
              </x14:cfvo>
              <x14:cfvo type="percent">
                <xm:f>33</xm:f>
              </x14:cfvo>
              <x14:cfvo type="percent">
                <xm:f>67</xm:f>
              </x14:cfvo>
              <x14:cfIcon iconSet="3Arrows" iconId="2"/>
              <x14:cfIcon iconSet="3Arrows" iconId="1"/>
              <x14:cfIcon iconSet="3Arrows" iconId="0"/>
            </x14:iconSet>
          </x14:cfRule>
          <xm:sqref>AD29:AE29</xm:sqref>
        </x14:conditionalFormatting>
        <x14:conditionalFormatting xmlns:xm="http://schemas.microsoft.com/office/excel/2006/main">
          <x14:cfRule type="iconSet" priority="7" id="{3E73630A-4888-42EE-969F-73A8710E5CFC}">
            <x14:iconSet iconSet="3Arrows" custom="1">
              <x14:cfvo type="percent">
                <xm:f>0</xm:f>
              </x14:cfvo>
              <x14:cfvo type="percent">
                <xm:f>33</xm:f>
              </x14:cfvo>
              <x14:cfvo type="percent">
                <xm:f>67</xm:f>
              </x14:cfvo>
              <x14:cfIcon iconSet="3Arrows" iconId="2"/>
              <x14:cfIcon iconSet="3Arrows" iconId="1"/>
              <x14:cfIcon iconSet="3Arrows" iconId="0"/>
            </x14:iconSet>
          </x14:cfRule>
          <xm:sqref>AD30:AE30</xm:sqref>
        </x14:conditionalFormatting>
        <x14:conditionalFormatting xmlns:xm="http://schemas.microsoft.com/office/excel/2006/main">
          <x14:cfRule type="iconSet" priority="5" id="{0397EB73-36BE-4901-82AF-1602B9EB42A1}">
            <x14:iconSet iconSet="3Arrows" custom="1">
              <x14:cfvo type="percent">
                <xm:f>0</xm:f>
              </x14:cfvo>
              <x14:cfvo type="percent">
                <xm:f>33</xm:f>
              </x14:cfvo>
              <x14:cfvo type="percent">
                <xm:f>67</xm:f>
              </x14:cfvo>
              <x14:cfIcon iconSet="3Arrows" iconId="2"/>
              <x14:cfIcon iconSet="3Arrows" iconId="1"/>
              <x14:cfIcon iconSet="3Arrows" iconId="0"/>
            </x14:iconSet>
          </x14:cfRule>
          <xm:sqref>AD13:AF13</xm:sqref>
        </x14:conditionalFormatting>
        <x14:conditionalFormatting xmlns:xm="http://schemas.microsoft.com/office/excel/2006/main">
          <x14:cfRule type="iconSet" priority="3" id="{B22F4655-8CA5-401C-8C68-A6BDD83A8726}">
            <x14:iconSet iconSet="3Arrows" custom="1">
              <x14:cfvo type="percent">
                <xm:f>0</xm:f>
              </x14:cfvo>
              <x14:cfvo type="percent">
                <xm:f>33</xm:f>
              </x14:cfvo>
              <x14:cfvo type="percent">
                <xm:f>67</xm:f>
              </x14:cfvo>
              <x14:cfIcon iconSet="3Arrows" iconId="2"/>
              <x14:cfIcon iconSet="3Arrows" iconId="1"/>
              <x14:cfIcon iconSet="3Arrows" iconId="0"/>
            </x14:iconSet>
          </x14:cfRule>
          <xm:sqref>AD14:AF14</xm:sqref>
        </x14:conditionalFormatting>
        <x14:conditionalFormatting xmlns:xm="http://schemas.microsoft.com/office/excel/2006/main">
          <x14:cfRule type="iconSet" priority="1" id="{26AE51BB-EA43-4ED7-B7F8-6F3CDA93EDD3}">
            <x14:iconSet iconSet="3Arrows" custom="1">
              <x14:cfvo type="percent">
                <xm:f>0</xm:f>
              </x14:cfvo>
              <x14:cfvo type="percent">
                <xm:f>33</xm:f>
              </x14:cfvo>
              <x14:cfvo type="percent">
                <xm:f>67</xm:f>
              </x14:cfvo>
              <x14:cfIcon iconSet="3Arrows" iconId="2"/>
              <x14:cfIcon iconSet="3Arrows" iconId="1"/>
              <x14:cfIcon iconSet="3Arrows" iconId="0"/>
            </x14:iconSet>
          </x14:cfRule>
          <xm:sqref>AD15:AF15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8FE8A-2365-408E-B064-BC73497214E8}">
  <sheetPr>
    <tabColor rgb="FFD99694"/>
  </sheetPr>
  <dimension ref="A1:AP43"/>
  <sheetViews>
    <sheetView showGridLines="0" topLeftCell="A10" zoomScale="78" zoomScaleNormal="78" workbookViewId="0">
      <selection activeCell="K53" sqref="K53"/>
    </sheetView>
  </sheetViews>
  <sheetFormatPr baseColWidth="10" defaultRowHeight="14.6" x14ac:dyDescent="0.4"/>
  <cols>
    <col min="1" max="1" width="3.84375" customWidth="1"/>
    <col min="5" max="12" width="12.53515625" bestFit="1" customWidth="1"/>
    <col min="13" max="14" width="13.15234375" bestFit="1" customWidth="1"/>
    <col min="15" max="16" width="13.69140625" bestFit="1" customWidth="1"/>
    <col min="19" max="19" width="13.53515625" bestFit="1" customWidth="1"/>
    <col min="40" max="42" width="13.69140625" bestFit="1" customWidth="1"/>
  </cols>
  <sheetData>
    <row r="1" spans="1:1" x14ac:dyDescent="0.4">
      <c r="A1" s="9" t="str">
        <f>"Financing 1 complete loan over "&amp;Hypotheses!$C$7&amp;" years + 20 years after"</f>
        <v>Financing 1 complete loan over  years + 20 years after</v>
      </c>
    </row>
    <row r="32" spans="1:42" x14ac:dyDescent="0.4">
      <c r="A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1:42" x14ac:dyDescent="0.4">
      <c r="B33" t="s">
        <v>1</v>
      </c>
      <c r="D33" s="6">
        <f>Hypotheses!D242</f>
        <v>0</v>
      </c>
      <c r="E33" s="6">
        <f>Hypotheses!E242</f>
        <v>0</v>
      </c>
      <c r="F33" s="6">
        <f>Hypotheses!F242</f>
        <v>0</v>
      </c>
      <c r="G33" s="6">
        <f>Hypotheses!G242</f>
        <v>0</v>
      </c>
      <c r="H33" s="6">
        <f>Hypotheses!H242</f>
        <v>0</v>
      </c>
      <c r="I33" s="6">
        <f>Hypotheses!I242</f>
        <v>0</v>
      </c>
      <c r="J33" s="6">
        <f>Hypotheses!J242</f>
        <v>0</v>
      </c>
      <c r="K33" s="6">
        <f>Hypotheses!K242</f>
        <v>0</v>
      </c>
      <c r="L33" s="6">
        <f>Hypotheses!L242</f>
        <v>0</v>
      </c>
      <c r="M33" s="6">
        <f>Hypotheses!M242</f>
        <v>0</v>
      </c>
      <c r="N33" s="6">
        <f>Hypotheses!N242</f>
        <v>0</v>
      </c>
      <c r="O33" s="6">
        <f>Hypotheses!O242</f>
        <v>0</v>
      </c>
      <c r="P33" s="6">
        <f>Hypotheses!P242</f>
        <v>0</v>
      </c>
      <c r="Q33" s="6">
        <f>Hypotheses!Q242</f>
        <v>0</v>
      </c>
      <c r="R33" s="6">
        <f>Hypotheses!R242</f>
        <v>0</v>
      </c>
      <c r="S33" s="6">
        <f>Hypotheses!S242</f>
        <v>0</v>
      </c>
      <c r="T33" s="6">
        <f>Hypotheses!T242</f>
        <v>0</v>
      </c>
      <c r="U33" s="6">
        <f>Hypotheses!U242</f>
        <v>0</v>
      </c>
      <c r="V33" s="6">
        <f>Hypotheses!V242</f>
        <v>0</v>
      </c>
      <c r="W33" s="6">
        <f>Hypotheses!W242</f>
        <v>0</v>
      </c>
      <c r="X33">
        <f>Hypotheses!X242</f>
        <v>0</v>
      </c>
      <c r="Y33">
        <f>Hypotheses!Y242</f>
        <v>0</v>
      </c>
      <c r="Z33">
        <f>Hypotheses!Z242</f>
        <v>0</v>
      </c>
      <c r="AA33">
        <f>Hypotheses!AA242</f>
        <v>0</v>
      </c>
      <c r="AB33">
        <f>Hypotheses!AB242</f>
        <v>0</v>
      </c>
      <c r="AC33">
        <f>Hypotheses!AC242</f>
        <v>0</v>
      </c>
      <c r="AD33">
        <f>Hypotheses!AD242</f>
        <v>0</v>
      </c>
      <c r="AE33">
        <f>Hypotheses!AE242</f>
        <v>0</v>
      </c>
      <c r="AF33">
        <f>Hypotheses!AF242</f>
        <v>0</v>
      </c>
      <c r="AG33">
        <f>Hypotheses!AG242</f>
        <v>0</v>
      </c>
      <c r="AH33">
        <f>Hypotheses!AH242</f>
        <v>0</v>
      </c>
      <c r="AI33">
        <f>Hypotheses!AI242</f>
        <v>0</v>
      </c>
      <c r="AJ33">
        <f>Hypotheses!AJ242</f>
        <v>0</v>
      </c>
      <c r="AK33">
        <f>Hypotheses!AK242</f>
        <v>0</v>
      </c>
      <c r="AL33">
        <f>Hypotheses!AL242</f>
        <v>0</v>
      </c>
      <c r="AM33">
        <f>Hypotheses!AM242</f>
        <v>0</v>
      </c>
      <c r="AN33">
        <f>Hypotheses!AN242</f>
        <v>0</v>
      </c>
      <c r="AO33">
        <f>Hypotheses!AO242</f>
        <v>0</v>
      </c>
      <c r="AP33">
        <f>Hypotheses!AP242</f>
        <v>0</v>
      </c>
    </row>
    <row r="34" spans="1:42" x14ac:dyDescent="0.4">
      <c r="B34" t="s">
        <v>2</v>
      </c>
      <c r="D34" s="6">
        <f>Hypotheses!D243</f>
        <v>0</v>
      </c>
      <c r="E34" s="6">
        <f>Hypotheses!E243</f>
        <v>0</v>
      </c>
      <c r="F34" s="6">
        <f>Hypotheses!F243</f>
        <v>0</v>
      </c>
      <c r="G34" s="6">
        <f>Hypotheses!G243</f>
        <v>0</v>
      </c>
      <c r="H34" s="6">
        <f>Hypotheses!H243</f>
        <v>0</v>
      </c>
      <c r="I34" s="6">
        <f>Hypotheses!I243</f>
        <v>0</v>
      </c>
      <c r="J34" s="6">
        <f>Hypotheses!J243</f>
        <v>0</v>
      </c>
      <c r="K34" s="6">
        <f>Hypotheses!K243</f>
        <v>0</v>
      </c>
      <c r="L34" s="6">
        <f>Hypotheses!L243</f>
        <v>0</v>
      </c>
      <c r="M34" s="6">
        <f>Hypotheses!M243</f>
        <v>0</v>
      </c>
      <c r="N34" s="6">
        <f>Hypotheses!N243</f>
        <v>0</v>
      </c>
      <c r="O34" s="6">
        <f>Hypotheses!O243</f>
        <v>0</v>
      </c>
      <c r="P34" s="6">
        <f>Hypotheses!P243</f>
        <v>0</v>
      </c>
      <c r="Q34" s="6">
        <f>Hypotheses!Q243</f>
        <v>0</v>
      </c>
      <c r="R34" s="6">
        <f>Hypotheses!R243</f>
        <v>0</v>
      </c>
      <c r="S34" s="6">
        <f>Hypotheses!S243</f>
        <v>0</v>
      </c>
      <c r="T34" s="6">
        <f>Hypotheses!T243</f>
        <v>0</v>
      </c>
      <c r="U34" s="6">
        <f>Hypotheses!U243</f>
        <v>0</v>
      </c>
      <c r="V34" s="6">
        <f>Hypotheses!V243</f>
        <v>0</v>
      </c>
      <c r="W34" s="6">
        <f>Hypotheses!W243</f>
        <v>0</v>
      </c>
      <c r="X34">
        <f>Hypotheses!X243</f>
        <v>0</v>
      </c>
      <c r="Y34">
        <f>Hypotheses!Y243</f>
        <v>0</v>
      </c>
      <c r="Z34">
        <f>Hypotheses!Z243</f>
        <v>0</v>
      </c>
      <c r="AA34">
        <f>Hypotheses!AA243</f>
        <v>0</v>
      </c>
      <c r="AB34">
        <f>Hypotheses!AB243</f>
        <v>0</v>
      </c>
      <c r="AC34">
        <f>Hypotheses!AC243</f>
        <v>0</v>
      </c>
      <c r="AD34">
        <f>Hypotheses!AD243</f>
        <v>0</v>
      </c>
      <c r="AE34">
        <f>Hypotheses!AE243</f>
        <v>0</v>
      </c>
      <c r="AF34">
        <f>Hypotheses!AF243</f>
        <v>0</v>
      </c>
      <c r="AG34">
        <f>Hypotheses!AG243</f>
        <v>0</v>
      </c>
      <c r="AH34">
        <f>Hypotheses!AH243</f>
        <v>0</v>
      </c>
      <c r="AI34">
        <f>Hypotheses!AI243</f>
        <v>0</v>
      </c>
      <c r="AJ34">
        <f>Hypotheses!AJ243</f>
        <v>0</v>
      </c>
      <c r="AK34">
        <f>Hypotheses!AK243</f>
        <v>0</v>
      </c>
      <c r="AL34">
        <f>Hypotheses!AL243</f>
        <v>0</v>
      </c>
      <c r="AM34">
        <f>Hypotheses!AM243</f>
        <v>0</v>
      </c>
      <c r="AN34">
        <f>Hypotheses!AN243</f>
        <v>0</v>
      </c>
      <c r="AO34">
        <f>Hypotheses!AO243</f>
        <v>0</v>
      </c>
      <c r="AP34">
        <f>Hypotheses!AP243</f>
        <v>0</v>
      </c>
    </row>
    <row r="35" spans="1:42" x14ac:dyDescent="0.4">
      <c r="B35" t="s">
        <v>73</v>
      </c>
      <c r="D35" s="6">
        <f>Hypotheses!D244</f>
        <v>0</v>
      </c>
      <c r="E35" s="6">
        <f>Hypotheses!E244</f>
        <v>0</v>
      </c>
      <c r="F35" s="6">
        <f>Hypotheses!F244</f>
        <v>0</v>
      </c>
      <c r="G35" s="6">
        <f>Hypotheses!G244</f>
        <v>0</v>
      </c>
      <c r="H35" s="6">
        <f>Hypotheses!H244</f>
        <v>0</v>
      </c>
      <c r="I35" s="6">
        <f>Hypotheses!I244</f>
        <v>0</v>
      </c>
      <c r="J35" s="6">
        <f>Hypotheses!J244</f>
        <v>0</v>
      </c>
      <c r="K35" s="6">
        <f>Hypotheses!K244</f>
        <v>0</v>
      </c>
      <c r="L35" s="6">
        <f>Hypotheses!L244</f>
        <v>0</v>
      </c>
      <c r="M35" s="6">
        <f>Hypotheses!M244</f>
        <v>0</v>
      </c>
      <c r="N35" s="6">
        <f>Hypotheses!N244</f>
        <v>0</v>
      </c>
      <c r="O35" s="6">
        <f>Hypotheses!O244</f>
        <v>0</v>
      </c>
      <c r="P35" s="6">
        <f>Hypotheses!P244</f>
        <v>0</v>
      </c>
      <c r="Q35" s="6">
        <f>Hypotheses!Q244</f>
        <v>0</v>
      </c>
      <c r="R35" s="6">
        <f>Hypotheses!R244</f>
        <v>0</v>
      </c>
      <c r="S35" s="6">
        <f>Hypotheses!S244</f>
        <v>0</v>
      </c>
      <c r="T35" s="6">
        <f>Hypotheses!T244</f>
        <v>0</v>
      </c>
      <c r="U35" s="6">
        <f>Hypotheses!U244</f>
        <v>0</v>
      </c>
      <c r="V35" s="6">
        <f>Hypotheses!V244</f>
        <v>0</v>
      </c>
      <c r="W35" s="6">
        <f>Hypotheses!W244</f>
        <v>0</v>
      </c>
      <c r="X35" s="6">
        <f>Hypotheses!X244</f>
        <v>0</v>
      </c>
      <c r="Y35" s="6">
        <f>Hypotheses!Y244</f>
        <v>0</v>
      </c>
      <c r="Z35" s="6">
        <f>Hypotheses!Z244</f>
        <v>0</v>
      </c>
      <c r="AA35" s="6">
        <f>Hypotheses!AA244</f>
        <v>0</v>
      </c>
      <c r="AB35" s="6">
        <f>Hypotheses!AB244</f>
        <v>0</v>
      </c>
      <c r="AC35" s="6">
        <f>Hypotheses!AC244</f>
        <v>0</v>
      </c>
      <c r="AD35" s="6">
        <f>Hypotheses!AD244</f>
        <v>0</v>
      </c>
      <c r="AE35" s="6">
        <f>Hypotheses!AE244</f>
        <v>0</v>
      </c>
      <c r="AF35" s="6">
        <f>Hypotheses!AF244</f>
        <v>0</v>
      </c>
      <c r="AG35" s="6">
        <f>Hypotheses!AG244</f>
        <v>0</v>
      </c>
      <c r="AH35" s="6">
        <f>Hypotheses!AH244</f>
        <v>0</v>
      </c>
      <c r="AI35" s="6">
        <f>Hypotheses!AI244</f>
        <v>0</v>
      </c>
      <c r="AJ35" s="6">
        <f>Hypotheses!AJ244</f>
        <v>0</v>
      </c>
      <c r="AK35" s="6">
        <f>Hypotheses!AK244</f>
        <v>0</v>
      </c>
      <c r="AL35" s="6">
        <f>Hypotheses!AL244</f>
        <v>0</v>
      </c>
      <c r="AM35" s="6">
        <f>Hypotheses!AM244</f>
        <v>0</v>
      </c>
      <c r="AN35" s="6">
        <f>Hypotheses!AN244</f>
        <v>0</v>
      </c>
      <c r="AO35" s="6">
        <f>Hypotheses!AO244</f>
        <v>0</v>
      </c>
      <c r="AP35" s="6">
        <f>Hypotheses!AP244</f>
        <v>0</v>
      </c>
    </row>
    <row r="36" spans="1:42" x14ac:dyDescent="0.4">
      <c r="B36" t="s">
        <v>84</v>
      </c>
      <c r="D36" s="6">
        <f>Hypotheses!D245</f>
        <v>0</v>
      </c>
      <c r="E36" s="6">
        <f>Hypotheses!E245</f>
        <v>0</v>
      </c>
      <c r="F36" s="6">
        <f>Hypotheses!F245</f>
        <v>0</v>
      </c>
      <c r="G36" s="6">
        <f>Hypotheses!G245</f>
        <v>0</v>
      </c>
      <c r="H36" s="6">
        <f>Hypotheses!H245</f>
        <v>0</v>
      </c>
      <c r="I36" s="6">
        <f>Hypotheses!I245</f>
        <v>0</v>
      </c>
      <c r="J36" s="6">
        <f>Hypotheses!J245</f>
        <v>0</v>
      </c>
      <c r="K36" s="6">
        <f>Hypotheses!K245</f>
        <v>0</v>
      </c>
      <c r="L36" s="6">
        <f>Hypotheses!L245</f>
        <v>0</v>
      </c>
      <c r="M36" s="6">
        <f>Hypotheses!M245</f>
        <v>0</v>
      </c>
      <c r="N36" s="6">
        <f>Hypotheses!N245</f>
        <v>0</v>
      </c>
      <c r="O36" s="6">
        <f>Hypotheses!O245</f>
        <v>0</v>
      </c>
      <c r="P36" s="6">
        <f>Hypotheses!P245</f>
        <v>0</v>
      </c>
      <c r="Q36" s="6">
        <f>Hypotheses!Q245</f>
        <v>0</v>
      </c>
      <c r="R36" s="6">
        <f>Hypotheses!R245</f>
        <v>0</v>
      </c>
      <c r="S36" s="6">
        <f>Hypotheses!S245</f>
        <v>0</v>
      </c>
      <c r="T36" s="6">
        <f>Hypotheses!T245</f>
        <v>0</v>
      </c>
      <c r="U36" s="6">
        <f>Hypotheses!U245</f>
        <v>0</v>
      </c>
      <c r="V36" s="6">
        <f>Hypotheses!V245</f>
        <v>0</v>
      </c>
      <c r="W36" s="6">
        <f>Hypotheses!W245</f>
        <v>0</v>
      </c>
      <c r="X36" s="6">
        <f>Hypotheses!X245</f>
        <v>0</v>
      </c>
      <c r="Y36" s="6">
        <f>Hypotheses!Y245</f>
        <v>0</v>
      </c>
      <c r="Z36" s="6">
        <f>Hypotheses!Z245</f>
        <v>0</v>
      </c>
      <c r="AA36" s="6">
        <f>Hypotheses!AA245</f>
        <v>0</v>
      </c>
      <c r="AB36" s="6">
        <f>Hypotheses!AB245</f>
        <v>0</v>
      </c>
      <c r="AC36" s="6">
        <f>Hypotheses!AC245</f>
        <v>0</v>
      </c>
      <c r="AD36" s="6">
        <f>Hypotheses!AD245</f>
        <v>0</v>
      </c>
      <c r="AE36" s="6">
        <f>Hypotheses!AE245</f>
        <v>0</v>
      </c>
      <c r="AF36" s="6">
        <f>Hypotheses!AF245</f>
        <v>0</v>
      </c>
      <c r="AG36" s="6">
        <f>Hypotheses!AG245</f>
        <v>0</v>
      </c>
      <c r="AH36" s="6">
        <f>Hypotheses!AH245</f>
        <v>0</v>
      </c>
      <c r="AI36" s="6">
        <f>Hypotheses!AI245</f>
        <v>0</v>
      </c>
      <c r="AJ36" s="6">
        <f>Hypotheses!AJ245</f>
        <v>0</v>
      </c>
      <c r="AK36" s="6">
        <f>Hypotheses!AK245</f>
        <v>0</v>
      </c>
      <c r="AL36" s="6">
        <f>Hypotheses!AL245</f>
        <v>0</v>
      </c>
      <c r="AM36" s="6">
        <f>Hypotheses!AM245</f>
        <v>0</v>
      </c>
      <c r="AN36" s="6">
        <f>Hypotheses!AN245</f>
        <v>0</v>
      </c>
      <c r="AO36" s="6">
        <f>Hypotheses!AO245</f>
        <v>0</v>
      </c>
      <c r="AP36" s="6">
        <f>Hypotheses!AP245</f>
        <v>0</v>
      </c>
    </row>
    <row r="37" spans="1:42" x14ac:dyDescent="0.4">
      <c r="B37" t="s">
        <v>80</v>
      </c>
      <c r="D37" s="8" t="str">
        <f>Hypotheses!D246</f>
        <v/>
      </c>
      <c r="E37" s="8" t="str">
        <f>Hypotheses!E246</f>
        <v/>
      </c>
      <c r="F37" s="8" t="str">
        <f>Hypotheses!F246</f>
        <v/>
      </c>
      <c r="G37" s="8" t="str">
        <f>Hypotheses!G246</f>
        <v/>
      </c>
      <c r="H37" s="8" t="str">
        <f>Hypotheses!H246</f>
        <v/>
      </c>
      <c r="I37" s="8" t="str">
        <f>Hypotheses!I246</f>
        <v/>
      </c>
      <c r="J37" s="8" t="str">
        <f>Hypotheses!J246</f>
        <v/>
      </c>
      <c r="K37" s="8" t="str">
        <f>Hypotheses!K246</f>
        <v/>
      </c>
      <c r="L37" s="8" t="str">
        <f>Hypotheses!L246</f>
        <v/>
      </c>
      <c r="M37" s="8" t="str">
        <f>Hypotheses!M246</f>
        <v/>
      </c>
      <c r="N37" s="8" t="str">
        <f>Hypotheses!N246</f>
        <v/>
      </c>
      <c r="O37" s="8" t="str">
        <f>Hypotheses!O246</f>
        <v/>
      </c>
      <c r="P37" s="8" t="str">
        <f>Hypotheses!P246</f>
        <v/>
      </c>
      <c r="Q37" s="8" t="str">
        <f>Hypotheses!Q246</f>
        <v/>
      </c>
      <c r="R37" s="8" t="str">
        <f>Hypotheses!R246</f>
        <v/>
      </c>
      <c r="S37" s="8" t="str">
        <f>Hypotheses!S246</f>
        <v/>
      </c>
      <c r="T37" s="8" t="str">
        <f>Hypotheses!T246</f>
        <v/>
      </c>
      <c r="U37" s="8" t="str">
        <f>Hypotheses!U246</f>
        <v/>
      </c>
      <c r="V37" s="8" t="str">
        <f>Hypotheses!V246</f>
        <v/>
      </c>
      <c r="W37" s="8" t="str">
        <f>Hypotheses!W246</f>
        <v/>
      </c>
      <c r="X37" s="8" t="str">
        <f>Hypotheses!X246</f>
        <v/>
      </c>
      <c r="Y37" s="8" t="str">
        <f>Hypotheses!Y246</f>
        <v/>
      </c>
      <c r="Z37" s="8" t="str">
        <f>Hypotheses!Z246</f>
        <v/>
      </c>
      <c r="AA37" s="8" t="str">
        <f>Hypotheses!AA246</f>
        <v/>
      </c>
      <c r="AB37" s="8" t="str">
        <f>Hypotheses!AB246</f>
        <v/>
      </c>
      <c r="AC37" s="8" t="str">
        <f>Hypotheses!AC246</f>
        <v/>
      </c>
      <c r="AD37" s="8" t="str">
        <f>Hypotheses!AD246</f>
        <v/>
      </c>
      <c r="AE37" s="8" t="str">
        <f>Hypotheses!AE246</f>
        <v/>
      </c>
      <c r="AF37" s="8" t="str">
        <f>Hypotheses!AF246</f>
        <v/>
      </c>
      <c r="AG37" s="8" t="str">
        <f>Hypotheses!AG246</f>
        <v/>
      </c>
      <c r="AH37" s="8" t="str">
        <f>Hypotheses!AH246</f>
        <v/>
      </c>
      <c r="AI37" s="8" t="str">
        <f>Hypotheses!AI246</f>
        <v/>
      </c>
      <c r="AJ37" s="8" t="str">
        <f>Hypotheses!AJ246</f>
        <v/>
      </c>
      <c r="AK37" s="8" t="str">
        <f>Hypotheses!AK246</f>
        <v/>
      </c>
      <c r="AL37" s="8" t="str">
        <f>Hypotheses!AL246</f>
        <v/>
      </c>
      <c r="AM37" s="8" t="str">
        <f>Hypotheses!AM246</f>
        <v/>
      </c>
      <c r="AN37" s="8" t="str">
        <f>Hypotheses!AN246</f>
        <v/>
      </c>
      <c r="AO37" s="8" t="str">
        <f>Hypotheses!AO246</f>
        <v/>
      </c>
      <c r="AP37" s="8" t="str">
        <f>Hypotheses!AP246</f>
        <v/>
      </c>
    </row>
    <row r="38" spans="1:42" x14ac:dyDescent="0.4">
      <c r="A38" t="s">
        <v>91</v>
      </c>
    </row>
    <row r="39" spans="1:42" x14ac:dyDescent="0.4">
      <c r="B39" t="s">
        <v>1</v>
      </c>
      <c r="D39" s="6">
        <f>Hypotheses!D248</f>
        <v>0</v>
      </c>
      <c r="E39" s="6">
        <f>Hypotheses!E248</f>
        <v>0</v>
      </c>
      <c r="F39" s="6">
        <f>Hypotheses!F248</f>
        <v>0</v>
      </c>
      <c r="G39" s="6">
        <f>Hypotheses!G248</f>
        <v>0</v>
      </c>
      <c r="H39" s="6">
        <f>Hypotheses!H248</f>
        <v>0</v>
      </c>
      <c r="I39" s="6">
        <f>Hypotheses!I248</f>
        <v>0</v>
      </c>
      <c r="J39" s="6">
        <f>Hypotheses!J248</f>
        <v>0</v>
      </c>
      <c r="K39" s="6">
        <f>Hypotheses!K248</f>
        <v>0</v>
      </c>
      <c r="L39" s="6">
        <f>Hypotheses!L248</f>
        <v>0</v>
      </c>
      <c r="M39" s="6">
        <f>Hypotheses!M248</f>
        <v>0</v>
      </c>
      <c r="N39" s="6">
        <f>Hypotheses!N248</f>
        <v>0</v>
      </c>
      <c r="O39" s="6">
        <f>Hypotheses!O248</f>
        <v>0</v>
      </c>
      <c r="P39" s="6">
        <f>Hypotheses!P248</f>
        <v>0</v>
      </c>
      <c r="Q39" s="6">
        <f>Hypotheses!Q248</f>
        <v>0</v>
      </c>
      <c r="R39" s="6">
        <f>Hypotheses!R248</f>
        <v>0</v>
      </c>
      <c r="S39" s="6">
        <f>Hypotheses!S248</f>
        <v>0</v>
      </c>
      <c r="T39" s="6">
        <f>Hypotheses!T248</f>
        <v>0</v>
      </c>
      <c r="U39" s="6">
        <f>Hypotheses!U248</f>
        <v>0</v>
      </c>
      <c r="V39" s="6">
        <f>Hypotheses!V248</f>
        <v>0</v>
      </c>
      <c r="W39" s="6">
        <f>Hypotheses!W248</f>
        <v>0</v>
      </c>
      <c r="X39" s="6">
        <f>Hypotheses!X248</f>
        <v>0</v>
      </c>
      <c r="Y39" s="6">
        <f>Hypotheses!Y248</f>
        <v>0</v>
      </c>
      <c r="Z39" s="6">
        <f>Hypotheses!Z248</f>
        <v>0</v>
      </c>
      <c r="AA39" s="6">
        <f>Hypotheses!AA248</f>
        <v>0</v>
      </c>
      <c r="AB39" s="6">
        <f>Hypotheses!AB248</f>
        <v>0</v>
      </c>
      <c r="AC39" s="6">
        <f>Hypotheses!AC248</f>
        <v>0</v>
      </c>
      <c r="AD39" s="6">
        <f>Hypotheses!AD248</f>
        <v>0</v>
      </c>
      <c r="AE39" s="6">
        <f>Hypotheses!AE248</f>
        <v>0</v>
      </c>
      <c r="AF39" s="6">
        <f>Hypotheses!AF248</f>
        <v>0</v>
      </c>
      <c r="AG39" s="6">
        <f>Hypotheses!AG248</f>
        <v>0</v>
      </c>
      <c r="AH39" s="6">
        <f>Hypotheses!AH248</f>
        <v>0</v>
      </c>
      <c r="AI39" s="6">
        <f>Hypotheses!AI248</f>
        <v>0</v>
      </c>
      <c r="AJ39" s="6">
        <f>Hypotheses!AJ248</f>
        <v>0</v>
      </c>
      <c r="AK39" s="6">
        <f>Hypotheses!AK248</f>
        <v>0</v>
      </c>
      <c r="AL39" s="6">
        <f>Hypotheses!AL248</f>
        <v>0</v>
      </c>
      <c r="AM39" s="6">
        <f>Hypotheses!AM248</f>
        <v>0</v>
      </c>
      <c r="AN39" s="6">
        <f>Hypotheses!AN248</f>
        <v>0</v>
      </c>
      <c r="AO39" s="6">
        <f>Hypotheses!AO248</f>
        <v>0</v>
      </c>
      <c r="AP39" s="6">
        <f>Hypotheses!AP248</f>
        <v>0</v>
      </c>
    </row>
    <row r="40" spans="1:42" x14ac:dyDescent="0.4">
      <c r="B40" t="s">
        <v>2</v>
      </c>
      <c r="D40" s="6">
        <f>Hypotheses!D249</f>
        <v>0</v>
      </c>
      <c r="E40" s="6">
        <f>Hypotheses!E249</f>
        <v>0</v>
      </c>
      <c r="F40" s="6">
        <f>Hypotheses!F249</f>
        <v>0</v>
      </c>
      <c r="G40" s="6">
        <f>Hypotheses!G249</f>
        <v>0</v>
      </c>
      <c r="H40" s="6">
        <f>Hypotheses!H249</f>
        <v>0</v>
      </c>
      <c r="I40" s="6">
        <f>Hypotheses!I249</f>
        <v>0</v>
      </c>
      <c r="J40" s="6">
        <f>Hypotheses!J249</f>
        <v>0</v>
      </c>
      <c r="K40" s="6">
        <f>Hypotheses!K249</f>
        <v>0</v>
      </c>
      <c r="L40" s="6">
        <f>Hypotheses!L249</f>
        <v>0</v>
      </c>
      <c r="M40" s="6">
        <f>Hypotheses!M249</f>
        <v>0</v>
      </c>
      <c r="N40" s="6">
        <f>Hypotheses!N249</f>
        <v>0</v>
      </c>
      <c r="O40" s="6">
        <f>Hypotheses!O249</f>
        <v>0</v>
      </c>
      <c r="P40" s="6">
        <f>Hypotheses!P249</f>
        <v>0</v>
      </c>
      <c r="Q40" s="6">
        <f>Hypotheses!Q249</f>
        <v>0</v>
      </c>
      <c r="R40" s="6">
        <f>Hypotheses!R249</f>
        <v>0</v>
      </c>
      <c r="S40" s="6">
        <f>Hypotheses!S249</f>
        <v>0</v>
      </c>
      <c r="T40" s="6">
        <f>Hypotheses!T249</f>
        <v>0</v>
      </c>
      <c r="U40" s="6">
        <f>Hypotheses!U249</f>
        <v>0</v>
      </c>
      <c r="V40" s="6">
        <f>Hypotheses!V249</f>
        <v>0</v>
      </c>
      <c r="W40" s="6">
        <f>Hypotheses!W249</f>
        <v>0</v>
      </c>
      <c r="X40" s="6">
        <f>Hypotheses!X249</f>
        <v>0</v>
      </c>
      <c r="Y40" s="6">
        <f>Hypotheses!Y249</f>
        <v>0</v>
      </c>
      <c r="Z40" s="6">
        <f>Hypotheses!Z249</f>
        <v>0</v>
      </c>
      <c r="AA40" s="6">
        <f>Hypotheses!AA249</f>
        <v>0</v>
      </c>
      <c r="AB40" s="6">
        <f>Hypotheses!AB249</f>
        <v>0</v>
      </c>
      <c r="AC40" s="6">
        <f>Hypotheses!AC249</f>
        <v>0</v>
      </c>
      <c r="AD40" s="6">
        <f>Hypotheses!AD249</f>
        <v>0</v>
      </c>
      <c r="AE40" s="6">
        <f>Hypotheses!AE249</f>
        <v>0</v>
      </c>
      <c r="AF40" s="6">
        <f>Hypotheses!AF249</f>
        <v>0</v>
      </c>
      <c r="AG40" s="6">
        <f>Hypotheses!AG249</f>
        <v>0</v>
      </c>
      <c r="AH40" s="6">
        <f>Hypotheses!AH249</f>
        <v>0</v>
      </c>
      <c r="AI40" s="6">
        <f>Hypotheses!AI249</f>
        <v>0</v>
      </c>
      <c r="AJ40" s="6">
        <f>Hypotheses!AJ249</f>
        <v>0</v>
      </c>
      <c r="AK40" s="6">
        <f>Hypotheses!AK249</f>
        <v>0</v>
      </c>
      <c r="AL40" s="6">
        <f>Hypotheses!AL249</f>
        <v>0</v>
      </c>
      <c r="AM40" s="6">
        <f>Hypotheses!AM249</f>
        <v>0</v>
      </c>
      <c r="AN40" s="6">
        <f>Hypotheses!AN249</f>
        <v>0</v>
      </c>
      <c r="AO40" s="6">
        <f>Hypotheses!AO249</f>
        <v>0</v>
      </c>
      <c r="AP40" s="6">
        <f>Hypotheses!AP249</f>
        <v>0</v>
      </c>
    </row>
    <row r="41" spans="1:42" x14ac:dyDescent="0.4">
      <c r="B41" t="s">
        <v>73</v>
      </c>
      <c r="D41" s="6">
        <f>Hypotheses!D250</f>
        <v>0</v>
      </c>
      <c r="E41" s="6">
        <f>Hypotheses!E250</f>
        <v>0</v>
      </c>
      <c r="F41" s="6">
        <f>Hypotheses!F250</f>
        <v>0</v>
      </c>
      <c r="G41" s="6">
        <f>Hypotheses!G250</f>
        <v>0</v>
      </c>
      <c r="H41" s="6">
        <f>Hypotheses!H250</f>
        <v>0</v>
      </c>
      <c r="I41" s="6">
        <f>Hypotheses!I250</f>
        <v>0</v>
      </c>
      <c r="J41" s="6">
        <f>Hypotheses!J250</f>
        <v>0</v>
      </c>
      <c r="K41" s="6">
        <f>Hypotheses!K250</f>
        <v>0</v>
      </c>
      <c r="L41" s="6">
        <f>Hypotheses!L250</f>
        <v>0</v>
      </c>
      <c r="M41" s="6">
        <f>Hypotheses!M250</f>
        <v>0</v>
      </c>
      <c r="N41" s="6">
        <f>Hypotheses!N250</f>
        <v>0</v>
      </c>
      <c r="O41" s="6">
        <f>Hypotheses!O250</f>
        <v>0</v>
      </c>
      <c r="P41" s="6">
        <f>Hypotheses!P250</f>
        <v>0</v>
      </c>
      <c r="Q41" s="6">
        <f>Hypotheses!Q250</f>
        <v>0</v>
      </c>
      <c r="R41" s="6">
        <f>Hypotheses!R250</f>
        <v>0</v>
      </c>
      <c r="S41" s="6">
        <f>Hypotheses!S250</f>
        <v>0</v>
      </c>
      <c r="T41" s="6">
        <f>Hypotheses!T250</f>
        <v>0</v>
      </c>
      <c r="U41" s="6">
        <f>Hypotheses!U250</f>
        <v>0</v>
      </c>
      <c r="V41" s="6">
        <f>Hypotheses!V250</f>
        <v>0</v>
      </c>
      <c r="W41" s="6">
        <f>Hypotheses!W250</f>
        <v>0</v>
      </c>
      <c r="X41" s="6">
        <f>Hypotheses!X250</f>
        <v>0</v>
      </c>
      <c r="Y41" s="6">
        <f>Hypotheses!Y250</f>
        <v>0</v>
      </c>
      <c r="Z41" s="6">
        <f>Hypotheses!Z250</f>
        <v>0</v>
      </c>
      <c r="AA41" s="6">
        <f>Hypotheses!AA250</f>
        <v>0</v>
      </c>
      <c r="AB41" s="6">
        <f>Hypotheses!AB250</f>
        <v>0</v>
      </c>
      <c r="AC41" s="6">
        <f>Hypotheses!AC250</f>
        <v>0</v>
      </c>
      <c r="AD41" s="6">
        <f>Hypotheses!AD250</f>
        <v>0</v>
      </c>
      <c r="AE41" s="6">
        <f>Hypotheses!AE250</f>
        <v>0</v>
      </c>
      <c r="AF41" s="6">
        <f>Hypotheses!AF250</f>
        <v>0</v>
      </c>
      <c r="AG41" s="6">
        <f>Hypotheses!AG250</f>
        <v>0</v>
      </c>
      <c r="AH41" s="6">
        <f>Hypotheses!AH250</f>
        <v>0</v>
      </c>
      <c r="AI41" s="6">
        <f>Hypotheses!AI250</f>
        <v>0</v>
      </c>
      <c r="AJ41" s="6">
        <f>Hypotheses!AJ250</f>
        <v>0</v>
      </c>
      <c r="AK41" s="6">
        <f>Hypotheses!AK250</f>
        <v>0</v>
      </c>
      <c r="AL41" s="6">
        <f>Hypotheses!AL250</f>
        <v>0</v>
      </c>
      <c r="AM41" s="6">
        <f>Hypotheses!AM250</f>
        <v>0</v>
      </c>
      <c r="AN41" s="6">
        <f>Hypotheses!AN250</f>
        <v>0</v>
      </c>
      <c r="AO41" s="6">
        <f>Hypotheses!AO250</f>
        <v>0</v>
      </c>
      <c r="AP41" s="6">
        <f>Hypotheses!AP250</f>
        <v>0</v>
      </c>
    </row>
    <row r="42" spans="1:42" x14ac:dyDescent="0.4">
      <c r="B42" t="s">
        <v>84</v>
      </c>
      <c r="D42" s="6">
        <f>Hypotheses!D251</f>
        <v>0</v>
      </c>
      <c r="E42" s="6">
        <f>Hypotheses!E251</f>
        <v>0</v>
      </c>
      <c r="F42" s="6">
        <f>Hypotheses!F251</f>
        <v>0</v>
      </c>
      <c r="G42" s="6">
        <f>Hypotheses!G251</f>
        <v>0</v>
      </c>
      <c r="H42" s="6">
        <f>Hypotheses!H251</f>
        <v>0</v>
      </c>
      <c r="I42" s="6">
        <f>Hypotheses!I251</f>
        <v>0</v>
      </c>
      <c r="J42" s="6">
        <f>Hypotheses!J251</f>
        <v>0</v>
      </c>
      <c r="K42" s="6">
        <f>Hypotheses!K251</f>
        <v>0</v>
      </c>
      <c r="L42" s="6">
        <f>Hypotheses!L251</f>
        <v>0</v>
      </c>
      <c r="M42" s="6">
        <f>Hypotheses!M251</f>
        <v>0</v>
      </c>
      <c r="N42" s="6">
        <f>Hypotheses!N251</f>
        <v>0</v>
      </c>
      <c r="O42" s="6">
        <f>Hypotheses!O251</f>
        <v>0</v>
      </c>
      <c r="P42" s="6">
        <f>Hypotheses!P251</f>
        <v>0</v>
      </c>
      <c r="Q42" s="6">
        <f>Hypotheses!Q251</f>
        <v>0</v>
      </c>
      <c r="R42" s="6">
        <f>Hypotheses!R251</f>
        <v>0</v>
      </c>
      <c r="S42" s="6">
        <f>Hypotheses!S251</f>
        <v>0</v>
      </c>
      <c r="T42" s="6">
        <f>Hypotheses!T251</f>
        <v>0</v>
      </c>
      <c r="U42" s="6">
        <f>Hypotheses!U251</f>
        <v>0</v>
      </c>
      <c r="V42" s="6">
        <f>Hypotheses!V251</f>
        <v>0</v>
      </c>
      <c r="W42" s="6">
        <f>Hypotheses!W251</f>
        <v>0</v>
      </c>
      <c r="X42" s="6">
        <f>Hypotheses!X251</f>
        <v>0</v>
      </c>
      <c r="Y42" s="6">
        <f>Hypotheses!Y251</f>
        <v>0</v>
      </c>
      <c r="Z42" s="6">
        <f>Hypotheses!Z251</f>
        <v>0</v>
      </c>
      <c r="AA42" s="6">
        <f>Hypotheses!AA251</f>
        <v>0</v>
      </c>
      <c r="AB42" s="6">
        <f>Hypotheses!AB251</f>
        <v>0</v>
      </c>
      <c r="AC42" s="6">
        <f>Hypotheses!AC251</f>
        <v>0</v>
      </c>
      <c r="AD42" s="6">
        <f>Hypotheses!AD251</f>
        <v>0</v>
      </c>
      <c r="AE42" s="6">
        <f>Hypotheses!AE251</f>
        <v>0</v>
      </c>
      <c r="AF42" s="6">
        <f>Hypotheses!AF251</f>
        <v>0</v>
      </c>
      <c r="AG42" s="6">
        <f>Hypotheses!AG251</f>
        <v>0</v>
      </c>
      <c r="AH42" s="6">
        <f>Hypotheses!AH251</f>
        <v>0</v>
      </c>
      <c r="AI42" s="6">
        <f>Hypotheses!AI251</f>
        <v>0</v>
      </c>
      <c r="AJ42" s="6">
        <f>Hypotheses!AJ251</f>
        <v>0</v>
      </c>
      <c r="AK42" s="6">
        <f>Hypotheses!AK251</f>
        <v>0</v>
      </c>
      <c r="AL42" s="6">
        <f>Hypotheses!AL251</f>
        <v>0</v>
      </c>
      <c r="AM42" s="6">
        <f>Hypotheses!AM251</f>
        <v>0</v>
      </c>
      <c r="AN42" s="6">
        <f>Hypotheses!AN251</f>
        <v>0</v>
      </c>
      <c r="AO42" s="6">
        <f>Hypotheses!AO251</f>
        <v>0</v>
      </c>
      <c r="AP42" s="6">
        <f>Hypotheses!AP251</f>
        <v>0</v>
      </c>
    </row>
    <row r="43" spans="1:42" x14ac:dyDescent="0.4">
      <c r="B43" t="s">
        <v>80</v>
      </c>
      <c r="D43" s="8" t="str">
        <f>Hypotheses!D252</f>
        <v/>
      </c>
      <c r="E43" s="8" t="str">
        <f>Hypotheses!E252</f>
        <v/>
      </c>
      <c r="F43" s="8" t="str">
        <f>Hypotheses!F252</f>
        <v/>
      </c>
      <c r="G43" s="8" t="str">
        <f>Hypotheses!G252</f>
        <v/>
      </c>
      <c r="H43" s="8" t="str">
        <f>Hypotheses!H252</f>
        <v/>
      </c>
      <c r="I43" s="8" t="str">
        <f>Hypotheses!I252</f>
        <v/>
      </c>
      <c r="J43" s="8" t="str">
        <f>Hypotheses!J252</f>
        <v/>
      </c>
      <c r="K43" s="8" t="str">
        <f>Hypotheses!K252</f>
        <v/>
      </c>
      <c r="L43" s="8" t="str">
        <f>Hypotheses!L252</f>
        <v/>
      </c>
      <c r="M43" s="8" t="str">
        <f>Hypotheses!M252</f>
        <v/>
      </c>
      <c r="N43" s="8" t="str">
        <f>Hypotheses!N252</f>
        <v/>
      </c>
      <c r="O43" s="8" t="str">
        <f>Hypotheses!O252</f>
        <v/>
      </c>
      <c r="P43" s="8" t="str">
        <f>Hypotheses!P252</f>
        <v/>
      </c>
      <c r="Q43" s="8" t="str">
        <f>Hypotheses!Q252</f>
        <v/>
      </c>
      <c r="R43" s="8" t="str">
        <f>Hypotheses!R252</f>
        <v/>
      </c>
      <c r="S43" s="8" t="str">
        <f>Hypotheses!S252</f>
        <v/>
      </c>
      <c r="T43" s="8" t="str">
        <f>Hypotheses!T252</f>
        <v/>
      </c>
      <c r="U43" s="8" t="str">
        <f>Hypotheses!U252</f>
        <v/>
      </c>
      <c r="V43" s="8" t="str">
        <f>Hypotheses!V252</f>
        <v/>
      </c>
      <c r="W43" s="8" t="str">
        <f>Hypotheses!W252</f>
        <v/>
      </c>
      <c r="X43" s="8" t="str">
        <f>Hypotheses!X252</f>
        <v/>
      </c>
      <c r="Y43" s="8" t="str">
        <f>Hypotheses!Y252</f>
        <v/>
      </c>
      <c r="Z43" s="8" t="str">
        <f>Hypotheses!Z252</f>
        <v/>
      </c>
      <c r="AA43" s="8" t="str">
        <f>Hypotheses!AA252</f>
        <v/>
      </c>
      <c r="AB43" s="8" t="str">
        <f>Hypotheses!AB252</f>
        <v/>
      </c>
      <c r="AC43" s="8" t="str">
        <f>Hypotheses!AC252</f>
        <v/>
      </c>
      <c r="AD43" s="8" t="str">
        <f>Hypotheses!AD252</f>
        <v/>
      </c>
      <c r="AE43" s="8" t="str">
        <f>Hypotheses!AE252</f>
        <v/>
      </c>
      <c r="AF43" s="8" t="str">
        <f>Hypotheses!AF252</f>
        <v/>
      </c>
      <c r="AG43" s="8" t="str">
        <f>Hypotheses!AG252</f>
        <v/>
      </c>
      <c r="AH43" s="8" t="str">
        <f>Hypotheses!AH252</f>
        <v/>
      </c>
      <c r="AI43" s="8" t="str">
        <f>Hypotheses!AI252</f>
        <v/>
      </c>
      <c r="AJ43" s="8" t="str">
        <f>Hypotheses!AJ252</f>
        <v/>
      </c>
      <c r="AK43" s="8" t="str">
        <f>Hypotheses!AK252</f>
        <v/>
      </c>
      <c r="AL43" s="8" t="str">
        <f>Hypotheses!AL252</f>
        <v/>
      </c>
      <c r="AM43" s="8" t="str">
        <f>Hypotheses!AM252</f>
        <v/>
      </c>
      <c r="AN43" s="8" t="str">
        <f>Hypotheses!AN252</f>
        <v/>
      </c>
      <c r="AO43" s="8" t="str">
        <f>Hypotheses!AO252</f>
        <v/>
      </c>
      <c r="AP43" s="8" t="str">
        <f>Hypotheses!AP252</f>
        <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9E55-1D3F-4D35-A4D1-4B7293772952}">
  <sheetPr>
    <tabColor rgb="FFD99694"/>
  </sheetPr>
  <dimension ref="A1:AP43"/>
  <sheetViews>
    <sheetView showGridLines="0" topLeftCell="A7" zoomScale="75" zoomScaleNormal="75" workbookViewId="0">
      <selection activeCell="M51" sqref="M51"/>
    </sheetView>
  </sheetViews>
  <sheetFormatPr baseColWidth="10" defaultRowHeight="14.6" x14ac:dyDescent="0.4"/>
  <cols>
    <col min="1" max="1" width="3.84375" customWidth="1"/>
    <col min="42" max="42" width="13.69140625" bestFit="1" customWidth="1"/>
  </cols>
  <sheetData>
    <row r="1" spans="1:1" x14ac:dyDescent="0.4">
      <c r="A1" s="9" t="str">
        <f>"Financing "&amp;Hypotheses!$C$8 &amp;" annual loans over "&amp;Hypotheses!$C$7&amp;" years + visualization over 40 years"</f>
        <v>Financing 0 annual loans over  years + visualization over 40 years</v>
      </c>
    </row>
    <row r="32" spans="1:42" x14ac:dyDescent="0.4">
      <c r="A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1:42" x14ac:dyDescent="0.4">
      <c r="B33" t="s">
        <v>1</v>
      </c>
      <c r="D33" s="6">
        <f>Hypotheses!D258</f>
        <v>0</v>
      </c>
      <c r="E33" s="6">
        <f>Hypotheses!E258</f>
        <v>0</v>
      </c>
      <c r="F33" s="6">
        <f>Hypotheses!F258</f>
        <v>0</v>
      </c>
      <c r="G33" s="6">
        <f>Hypotheses!G258</f>
        <v>0</v>
      </c>
      <c r="H33" s="6">
        <f>Hypotheses!H258</f>
        <v>0</v>
      </c>
      <c r="I33" s="6">
        <f>Hypotheses!I258</f>
        <v>0</v>
      </c>
      <c r="J33" s="6">
        <f>Hypotheses!J258</f>
        <v>0</v>
      </c>
      <c r="K33" s="6">
        <f>Hypotheses!K258</f>
        <v>0</v>
      </c>
      <c r="L33" s="6">
        <f>Hypotheses!L258</f>
        <v>0</v>
      </c>
      <c r="M33" s="6">
        <f>Hypotheses!M258</f>
        <v>0</v>
      </c>
      <c r="N33" s="6">
        <f>Hypotheses!N258</f>
        <v>0</v>
      </c>
      <c r="O33" s="6">
        <f>Hypotheses!O258</f>
        <v>0</v>
      </c>
      <c r="P33" s="6">
        <f>Hypotheses!P258</f>
        <v>0</v>
      </c>
      <c r="Q33" s="6">
        <f>Hypotheses!Q258</f>
        <v>0</v>
      </c>
      <c r="R33" s="6">
        <f>Hypotheses!R258</f>
        <v>0</v>
      </c>
      <c r="S33" s="6">
        <f>Hypotheses!S258</f>
        <v>0</v>
      </c>
      <c r="T33" s="6">
        <f>Hypotheses!T258</f>
        <v>0</v>
      </c>
      <c r="U33" s="6">
        <f>Hypotheses!U258</f>
        <v>0</v>
      </c>
      <c r="V33" s="6">
        <f>Hypotheses!V258</f>
        <v>0</v>
      </c>
      <c r="W33" s="6">
        <f>Hypotheses!W258</f>
        <v>0</v>
      </c>
      <c r="X33" s="6">
        <f>Hypotheses!X258</f>
        <v>0</v>
      </c>
      <c r="Y33" s="6">
        <f>Hypotheses!Y258</f>
        <v>0</v>
      </c>
      <c r="Z33" s="6">
        <f>Hypotheses!Z258</f>
        <v>0</v>
      </c>
      <c r="AA33" s="6">
        <f>Hypotheses!AA258</f>
        <v>0</v>
      </c>
      <c r="AB33" s="6">
        <f>Hypotheses!AB258</f>
        <v>0</v>
      </c>
      <c r="AC33" s="6">
        <f>Hypotheses!AC258</f>
        <v>0</v>
      </c>
      <c r="AD33" s="6">
        <f>Hypotheses!AD258</f>
        <v>0</v>
      </c>
      <c r="AE33" s="6">
        <f>Hypotheses!AE258</f>
        <v>0</v>
      </c>
      <c r="AF33" s="6">
        <f>Hypotheses!AF258</f>
        <v>0</v>
      </c>
      <c r="AG33" s="6">
        <f>Hypotheses!AG258</f>
        <v>0</v>
      </c>
      <c r="AH33" s="6">
        <f>Hypotheses!AH258</f>
        <v>0</v>
      </c>
      <c r="AI33" s="6">
        <f>Hypotheses!AI258</f>
        <v>0</v>
      </c>
      <c r="AJ33" s="6">
        <f>Hypotheses!AJ258</f>
        <v>0</v>
      </c>
      <c r="AK33" s="6">
        <f>Hypotheses!AK258</f>
        <v>0</v>
      </c>
      <c r="AL33" s="6">
        <f>Hypotheses!AL258</f>
        <v>0</v>
      </c>
      <c r="AM33" s="6">
        <f>Hypotheses!AM258</f>
        <v>0</v>
      </c>
      <c r="AN33" s="6">
        <f>Hypotheses!AN258</f>
        <v>0</v>
      </c>
      <c r="AO33" s="6">
        <f>Hypotheses!AO258</f>
        <v>0</v>
      </c>
      <c r="AP33" s="6">
        <f>Hypotheses!AP258</f>
        <v>0</v>
      </c>
    </row>
    <row r="34" spans="1:42" x14ac:dyDescent="0.4">
      <c r="B34" t="s">
        <v>2</v>
      </c>
      <c r="D34" s="6">
        <f>Hypotheses!D259</f>
        <v>0</v>
      </c>
      <c r="E34" s="6">
        <f>Hypotheses!E259</f>
        <v>0</v>
      </c>
      <c r="F34" s="6">
        <f>Hypotheses!F259</f>
        <v>0</v>
      </c>
      <c r="G34" s="6">
        <f>Hypotheses!G259</f>
        <v>0</v>
      </c>
      <c r="H34" s="6">
        <f>Hypotheses!H259</f>
        <v>0</v>
      </c>
      <c r="I34" s="6">
        <f>Hypotheses!I259</f>
        <v>0</v>
      </c>
      <c r="J34" s="6">
        <f>Hypotheses!J259</f>
        <v>0</v>
      </c>
      <c r="K34" s="6">
        <f>Hypotheses!K259</f>
        <v>0</v>
      </c>
      <c r="L34" s="6">
        <f>Hypotheses!L259</f>
        <v>0</v>
      </c>
      <c r="M34" s="6">
        <f>Hypotheses!M259</f>
        <v>0</v>
      </c>
      <c r="N34" s="6">
        <f>Hypotheses!N259</f>
        <v>0</v>
      </c>
      <c r="O34" s="6">
        <f>Hypotheses!O259</f>
        <v>0</v>
      </c>
      <c r="P34" s="6">
        <f>Hypotheses!P259</f>
        <v>0</v>
      </c>
      <c r="Q34" s="6">
        <f>Hypotheses!Q259</f>
        <v>0</v>
      </c>
      <c r="R34" s="6">
        <f>Hypotheses!R259</f>
        <v>0</v>
      </c>
      <c r="S34" s="6">
        <f>Hypotheses!S259</f>
        <v>0</v>
      </c>
      <c r="T34" s="6">
        <f>Hypotheses!T259</f>
        <v>0</v>
      </c>
      <c r="U34" s="6">
        <f>Hypotheses!U259</f>
        <v>0</v>
      </c>
      <c r="V34" s="6">
        <f>Hypotheses!V259</f>
        <v>0</v>
      </c>
      <c r="W34" s="6">
        <f>Hypotheses!W259</f>
        <v>0</v>
      </c>
      <c r="X34" s="6">
        <f>Hypotheses!X259</f>
        <v>0</v>
      </c>
      <c r="Y34" s="6">
        <f>Hypotheses!Y259</f>
        <v>0</v>
      </c>
      <c r="Z34" s="6">
        <f>Hypotheses!Z259</f>
        <v>0</v>
      </c>
      <c r="AA34" s="6">
        <f>Hypotheses!AA259</f>
        <v>0</v>
      </c>
      <c r="AB34" s="6">
        <f>Hypotheses!AB259</f>
        <v>0</v>
      </c>
      <c r="AC34" s="6">
        <f>Hypotheses!AC259</f>
        <v>0</v>
      </c>
      <c r="AD34" s="6">
        <f>Hypotheses!AD259</f>
        <v>0</v>
      </c>
      <c r="AE34" s="6">
        <f>Hypotheses!AE259</f>
        <v>0</v>
      </c>
      <c r="AF34" s="6">
        <f>Hypotheses!AF259</f>
        <v>0</v>
      </c>
      <c r="AG34" s="6">
        <f>Hypotheses!AG259</f>
        <v>0</v>
      </c>
      <c r="AH34" s="6">
        <f>Hypotheses!AH259</f>
        <v>0</v>
      </c>
      <c r="AI34" s="6">
        <f>Hypotheses!AI259</f>
        <v>0</v>
      </c>
      <c r="AJ34" s="6">
        <f>Hypotheses!AJ259</f>
        <v>0</v>
      </c>
      <c r="AK34" s="6">
        <f>Hypotheses!AK259</f>
        <v>0</v>
      </c>
      <c r="AL34" s="6">
        <f>Hypotheses!AL259</f>
        <v>0</v>
      </c>
      <c r="AM34" s="6">
        <f>Hypotheses!AM259</f>
        <v>0</v>
      </c>
      <c r="AN34" s="6">
        <f>Hypotheses!AN259</f>
        <v>0</v>
      </c>
      <c r="AO34" s="6">
        <f>Hypotheses!AO259</f>
        <v>0</v>
      </c>
      <c r="AP34" s="6">
        <f>Hypotheses!AP259</f>
        <v>0</v>
      </c>
    </row>
    <row r="35" spans="1:42" x14ac:dyDescent="0.4">
      <c r="B35" t="s">
        <v>73</v>
      </c>
      <c r="D35" s="6">
        <f>Hypotheses!D260</f>
        <v>0</v>
      </c>
      <c r="E35" s="6">
        <f>Hypotheses!E260</f>
        <v>0</v>
      </c>
      <c r="F35" s="6">
        <f>Hypotheses!F260</f>
        <v>0</v>
      </c>
      <c r="G35" s="6">
        <f>Hypotheses!G260</f>
        <v>0</v>
      </c>
      <c r="H35" s="6">
        <f>Hypotheses!H260</f>
        <v>0</v>
      </c>
      <c r="I35" s="6">
        <f>Hypotheses!I260</f>
        <v>0</v>
      </c>
      <c r="J35" s="6">
        <f>Hypotheses!J260</f>
        <v>0</v>
      </c>
      <c r="K35" s="6">
        <f>Hypotheses!K260</f>
        <v>0</v>
      </c>
      <c r="L35" s="6">
        <f>Hypotheses!L260</f>
        <v>0</v>
      </c>
      <c r="M35" s="6">
        <f>Hypotheses!M260</f>
        <v>0</v>
      </c>
      <c r="N35" s="6">
        <f>Hypotheses!N260</f>
        <v>0</v>
      </c>
      <c r="O35" s="6">
        <f>Hypotheses!O260</f>
        <v>0</v>
      </c>
      <c r="P35" s="6">
        <f>Hypotheses!P260</f>
        <v>0</v>
      </c>
      <c r="Q35" s="6">
        <f>Hypotheses!Q260</f>
        <v>0</v>
      </c>
      <c r="R35" s="6">
        <f>Hypotheses!R260</f>
        <v>0</v>
      </c>
      <c r="S35" s="6">
        <f>Hypotheses!S260</f>
        <v>0</v>
      </c>
      <c r="T35" s="6">
        <f>Hypotheses!T260</f>
        <v>0</v>
      </c>
      <c r="U35" s="6">
        <f>Hypotheses!U260</f>
        <v>0</v>
      </c>
      <c r="V35" s="6">
        <f>Hypotheses!V260</f>
        <v>0</v>
      </c>
      <c r="W35" s="6">
        <f>Hypotheses!W260</f>
        <v>0</v>
      </c>
      <c r="X35" s="6">
        <f>Hypotheses!X260</f>
        <v>0</v>
      </c>
      <c r="Y35" s="6">
        <f>Hypotheses!Y260</f>
        <v>0</v>
      </c>
      <c r="Z35" s="6">
        <f>Hypotheses!Z260</f>
        <v>0</v>
      </c>
      <c r="AA35" s="6">
        <f>Hypotheses!AA260</f>
        <v>0</v>
      </c>
      <c r="AB35" s="6">
        <f>Hypotheses!AB260</f>
        <v>0</v>
      </c>
      <c r="AC35" s="6">
        <f>Hypotheses!AC260</f>
        <v>0</v>
      </c>
      <c r="AD35" s="6">
        <f>Hypotheses!AD260</f>
        <v>0</v>
      </c>
      <c r="AE35" s="6">
        <f>Hypotheses!AE260</f>
        <v>0</v>
      </c>
      <c r="AF35" s="6">
        <f>Hypotheses!AF260</f>
        <v>0</v>
      </c>
      <c r="AG35" s="6">
        <f>Hypotheses!AG260</f>
        <v>0</v>
      </c>
      <c r="AH35" s="6">
        <f>Hypotheses!AH260</f>
        <v>0</v>
      </c>
      <c r="AI35" s="6">
        <f>Hypotheses!AI260</f>
        <v>0</v>
      </c>
      <c r="AJ35" s="6">
        <f>Hypotheses!AJ260</f>
        <v>0</v>
      </c>
      <c r="AK35" s="6">
        <f>Hypotheses!AK260</f>
        <v>0</v>
      </c>
      <c r="AL35" s="6">
        <f>Hypotheses!AL260</f>
        <v>0</v>
      </c>
      <c r="AM35" s="6">
        <f>Hypotheses!AM260</f>
        <v>0</v>
      </c>
      <c r="AN35" s="6">
        <f>Hypotheses!AN260</f>
        <v>0</v>
      </c>
      <c r="AO35" s="6">
        <f>Hypotheses!AO260</f>
        <v>0</v>
      </c>
      <c r="AP35" s="6">
        <f>Hypotheses!AP260</f>
        <v>0</v>
      </c>
    </row>
    <row r="36" spans="1:42" x14ac:dyDescent="0.4">
      <c r="B36" t="s">
        <v>84</v>
      </c>
      <c r="D36" s="6">
        <f>Hypotheses!D261</f>
        <v>0</v>
      </c>
      <c r="E36" s="6">
        <f>Hypotheses!E261</f>
        <v>0</v>
      </c>
      <c r="F36" s="6">
        <f>Hypotheses!F261</f>
        <v>0</v>
      </c>
      <c r="G36" s="6">
        <f>Hypotheses!G261</f>
        <v>0</v>
      </c>
      <c r="H36" s="6">
        <f>Hypotheses!H261</f>
        <v>0</v>
      </c>
      <c r="I36" s="6">
        <f>Hypotheses!I261</f>
        <v>0</v>
      </c>
      <c r="J36" s="6">
        <f>Hypotheses!J261</f>
        <v>0</v>
      </c>
      <c r="K36" s="6">
        <f>Hypotheses!K261</f>
        <v>0</v>
      </c>
      <c r="L36" s="6">
        <f>Hypotheses!L261</f>
        <v>0</v>
      </c>
      <c r="M36" s="6">
        <f>Hypotheses!M261</f>
        <v>0</v>
      </c>
      <c r="N36" s="6">
        <f>Hypotheses!N261</f>
        <v>0</v>
      </c>
      <c r="O36" s="6">
        <f>Hypotheses!O261</f>
        <v>0</v>
      </c>
      <c r="P36" s="6">
        <f>Hypotheses!P261</f>
        <v>0</v>
      </c>
      <c r="Q36" s="6">
        <f>Hypotheses!Q261</f>
        <v>0</v>
      </c>
      <c r="R36" s="6">
        <f>Hypotheses!R261</f>
        <v>0</v>
      </c>
      <c r="S36" s="6">
        <f>Hypotheses!S261</f>
        <v>0</v>
      </c>
      <c r="T36" s="6">
        <f>Hypotheses!T261</f>
        <v>0</v>
      </c>
      <c r="U36" s="6">
        <f>Hypotheses!U261</f>
        <v>0</v>
      </c>
      <c r="V36" s="6">
        <f>Hypotheses!V261</f>
        <v>0</v>
      </c>
      <c r="W36" s="6">
        <f>Hypotheses!W261</f>
        <v>0</v>
      </c>
      <c r="X36" s="6">
        <f>Hypotheses!X261</f>
        <v>0</v>
      </c>
      <c r="Y36" s="6">
        <f>Hypotheses!Y261</f>
        <v>0</v>
      </c>
      <c r="Z36" s="6">
        <f>Hypotheses!Z261</f>
        <v>0</v>
      </c>
      <c r="AA36" s="6">
        <f>Hypotheses!AA261</f>
        <v>0</v>
      </c>
      <c r="AB36" s="6">
        <f>Hypotheses!AB261</f>
        <v>0</v>
      </c>
      <c r="AC36" s="6">
        <f>Hypotheses!AC261</f>
        <v>0</v>
      </c>
      <c r="AD36" s="6">
        <f>Hypotheses!AD261</f>
        <v>0</v>
      </c>
      <c r="AE36" s="6">
        <f>Hypotheses!AE261</f>
        <v>0</v>
      </c>
      <c r="AF36" s="6">
        <f>Hypotheses!AF261</f>
        <v>0</v>
      </c>
      <c r="AG36" s="6">
        <f>Hypotheses!AG261</f>
        <v>0</v>
      </c>
      <c r="AH36" s="6">
        <f>Hypotheses!AH261</f>
        <v>0</v>
      </c>
      <c r="AI36" s="6">
        <f>Hypotheses!AI261</f>
        <v>0</v>
      </c>
      <c r="AJ36" s="6">
        <f>Hypotheses!AJ261</f>
        <v>0</v>
      </c>
      <c r="AK36" s="6">
        <f>Hypotheses!AK261</f>
        <v>0</v>
      </c>
      <c r="AL36" s="6">
        <f>Hypotheses!AL261</f>
        <v>0</v>
      </c>
      <c r="AM36" s="6">
        <f>Hypotheses!AM261</f>
        <v>0</v>
      </c>
      <c r="AN36" s="6">
        <f>Hypotheses!AN261</f>
        <v>0</v>
      </c>
      <c r="AO36" s="6">
        <f>Hypotheses!AO261</f>
        <v>0</v>
      </c>
      <c r="AP36" s="6">
        <f>Hypotheses!AP261</f>
        <v>0</v>
      </c>
    </row>
    <row r="37" spans="1:42" x14ac:dyDescent="0.4">
      <c r="B37" t="s">
        <v>80</v>
      </c>
      <c r="D37" s="8" t="str">
        <f t="shared" ref="D37:N37" si="0">IF(D35+D34+D33&lt;D36,D35+D34+D33-D36,"")</f>
        <v/>
      </c>
      <c r="E37" s="8" t="str">
        <f t="shared" si="0"/>
        <v/>
      </c>
      <c r="F37" s="8" t="str">
        <f t="shared" si="0"/>
        <v/>
      </c>
      <c r="G37" s="8" t="str">
        <f t="shared" si="0"/>
        <v/>
      </c>
      <c r="H37" s="8" t="str">
        <f t="shared" si="0"/>
        <v/>
      </c>
      <c r="I37" s="8" t="str">
        <f t="shared" si="0"/>
        <v/>
      </c>
      <c r="J37" s="8" t="str">
        <f t="shared" si="0"/>
        <v/>
      </c>
      <c r="K37" s="8" t="str">
        <f t="shared" si="0"/>
        <v/>
      </c>
      <c r="L37" s="8" t="str">
        <f t="shared" si="0"/>
        <v/>
      </c>
      <c r="M37" s="8" t="str">
        <f t="shared" si="0"/>
        <v/>
      </c>
      <c r="N37" s="8" t="str">
        <f t="shared" si="0"/>
        <v/>
      </c>
      <c r="O37" s="8" t="str">
        <f>IF(O35+O34+O33&lt;O36,O35+O34+O33-O36,"")</f>
        <v/>
      </c>
      <c r="P37" s="8" t="str">
        <f t="shared" ref="P37:AP37" si="1">IF(P35+P34+P33&lt;P36,P35+P34+P33-P36,"")</f>
        <v/>
      </c>
      <c r="Q37" s="8" t="str">
        <f t="shared" si="1"/>
        <v/>
      </c>
      <c r="R37" s="8" t="str">
        <f t="shared" si="1"/>
        <v/>
      </c>
      <c r="S37" s="8" t="str">
        <f t="shared" si="1"/>
        <v/>
      </c>
      <c r="T37" s="8" t="str">
        <f t="shared" si="1"/>
        <v/>
      </c>
      <c r="U37" s="8" t="str">
        <f t="shared" si="1"/>
        <v/>
      </c>
      <c r="V37" s="8" t="str">
        <f t="shared" si="1"/>
        <v/>
      </c>
      <c r="W37" s="8" t="str">
        <f t="shared" si="1"/>
        <v/>
      </c>
      <c r="X37" s="8" t="str">
        <f t="shared" si="1"/>
        <v/>
      </c>
      <c r="Y37" s="8" t="str">
        <f t="shared" si="1"/>
        <v/>
      </c>
      <c r="Z37" s="8" t="str">
        <f t="shared" si="1"/>
        <v/>
      </c>
      <c r="AA37" s="8" t="str">
        <f t="shared" si="1"/>
        <v/>
      </c>
      <c r="AB37" s="8" t="str">
        <f t="shared" si="1"/>
        <v/>
      </c>
      <c r="AC37" s="8" t="str">
        <f t="shared" si="1"/>
        <v/>
      </c>
      <c r="AD37" s="8" t="str">
        <f t="shared" si="1"/>
        <v/>
      </c>
      <c r="AE37" s="8" t="str">
        <f t="shared" si="1"/>
        <v/>
      </c>
      <c r="AF37" s="8" t="str">
        <f t="shared" si="1"/>
        <v/>
      </c>
      <c r="AG37" s="8" t="str">
        <f t="shared" si="1"/>
        <v/>
      </c>
      <c r="AH37" s="8" t="str">
        <f t="shared" si="1"/>
        <v/>
      </c>
      <c r="AI37" s="8" t="str">
        <f t="shared" si="1"/>
        <v/>
      </c>
      <c r="AJ37" s="8" t="str">
        <f t="shared" si="1"/>
        <v/>
      </c>
      <c r="AK37" s="8" t="str">
        <f t="shared" si="1"/>
        <v/>
      </c>
      <c r="AL37" s="8" t="str">
        <f t="shared" si="1"/>
        <v/>
      </c>
      <c r="AM37" s="8" t="str">
        <f t="shared" si="1"/>
        <v/>
      </c>
      <c r="AN37" s="8" t="str">
        <f t="shared" si="1"/>
        <v/>
      </c>
      <c r="AO37" s="8" t="str">
        <f t="shared" si="1"/>
        <v/>
      </c>
      <c r="AP37" s="8" t="str">
        <f t="shared" si="1"/>
        <v/>
      </c>
    </row>
    <row r="38" spans="1:42" x14ac:dyDescent="0.4">
      <c r="A38" t="s">
        <v>89</v>
      </c>
    </row>
    <row r="39" spans="1:42" x14ac:dyDescent="0.4">
      <c r="B39" t="s">
        <v>1</v>
      </c>
      <c r="D39" s="6">
        <f>D33</f>
        <v>0</v>
      </c>
      <c r="E39" s="6">
        <f>D39+E33</f>
        <v>0</v>
      </c>
      <c r="F39" s="6">
        <f t="shared" ref="F39:AP42" si="2">E39+F33</f>
        <v>0</v>
      </c>
      <c r="G39" s="6">
        <f t="shared" si="2"/>
        <v>0</v>
      </c>
      <c r="H39" s="6">
        <f t="shared" si="2"/>
        <v>0</v>
      </c>
      <c r="I39" s="6">
        <f t="shared" si="2"/>
        <v>0</v>
      </c>
      <c r="J39" s="6">
        <f t="shared" si="2"/>
        <v>0</v>
      </c>
      <c r="K39" s="6">
        <f t="shared" si="2"/>
        <v>0</v>
      </c>
      <c r="L39" s="6">
        <f t="shared" si="2"/>
        <v>0</v>
      </c>
      <c r="M39" s="6">
        <f t="shared" si="2"/>
        <v>0</v>
      </c>
      <c r="N39" s="6">
        <f t="shared" si="2"/>
        <v>0</v>
      </c>
      <c r="O39" s="6">
        <f t="shared" si="2"/>
        <v>0</v>
      </c>
      <c r="P39" s="6">
        <f t="shared" si="2"/>
        <v>0</v>
      </c>
      <c r="Q39" s="6">
        <f t="shared" si="2"/>
        <v>0</v>
      </c>
      <c r="R39" s="6">
        <f t="shared" si="2"/>
        <v>0</v>
      </c>
      <c r="S39" s="6">
        <f t="shared" si="2"/>
        <v>0</v>
      </c>
      <c r="T39" s="6">
        <f t="shared" si="2"/>
        <v>0</v>
      </c>
      <c r="U39" s="6">
        <f t="shared" si="2"/>
        <v>0</v>
      </c>
      <c r="V39" s="6">
        <f t="shared" si="2"/>
        <v>0</v>
      </c>
      <c r="W39" s="6">
        <f t="shared" si="2"/>
        <v>0</v>
      </c>
      <c r="X39" s="6">
        <f t="shared" si="2"/>
        <v>0</v>
      </c>
      <c r="Y39" s="6">
        <f t="shared" si="2"/>
        <v>0</v>
      </c>
      <c r="Z39" s="6">
        <f t="shared" si="2"/>
        <v>0</v>
      </c>
      <c r="AA39" s="6">
        <f t="shared" si="2"/>
        <v>0</v>
      </c>
      <c r="AB39" s="6">
        <f t="shared" si="2"/>
        <v>0</v>
      </c>
      <c r="AC39" s="6">
        <f t="shared" si="2"/>
        <v>0</v>
      </c>
      <c r="AD39" s="6">
        <f t="shared" si="2"/>
        <v>0</v>
      </c>
      <c r="AE39" s="6">
        <f t="shared" si="2"/>
        <v>0</v>
      </c>
      <c r="AF39" s="6">
        <f t="shared" si="2"/>
        <v>0</v>
      </c>
      <c r="AG39" s="6">
        <f t="shared" si="2"/>
        <v>0</v>
      </c>
      <c r="AH39" s="6">
        <f t="shared" si="2"/>
        <v>0</v>
      </c>
      <c r="AI39" s="6">
        <f t="shared" si="2"/>
        <v>0</v>
      </c>
      <c r="AJ39" s="6">
        <f t="shared" si="2"/>
        <v>0</v>
      </c>
      <c r="AK39" s="6">
        <f t="shared" si="2"/>
        <v>0</v>
      </c>
      <c r="AL39" s="6">
        <f t="shared" si="2"/>
        <v>0</v>
      </c>
      <c r="AM39" s="6">
        <f t="shared" si="2"/>
        <v>0</v>
      </c>
      <c r="AN39" s="6">
        <f t="shared" si="2"/>
        <v>0</v>
      </c>
      <c r="AO39" s="6">
        <f t="shared" si="2"/>
        <v>0</v>
      </c>
      <c r="AP39" s="6">
        <f t="shared" si="2"/>
        <v>0</v>
      </c>
    </row>
    <row r="40" spans="1:42" x14ac:dyDescent="0.4">
      <c r="B40" t="s">
        <v>2</v>
      </c>
      <c r="D40" s="6">
        <f t="shared" ref="D40:D42" si="3">D34</f>
        <v>0</v>
      </c>
      <c r="E40" s="6">
        <f t="shared" ref="E40:T42" si="4">D40+E34</f>
        <v>0</v>
      </c>
      <c r="F40" s="6">
        <f t="shared" si="4"/>
        <v>0</v>
      </c>
      <c r="G40" s="6">
        <f t="shared" si="4"/>
        <v>0</v>
      </c>
      <c r="H40" s="6">
        <f t="shared" si="4"/>
        <v>0</v>
      </c>
      <c r="I40" s="6">
        <f t="shared" si="4"/>
        <v>0</v>
      </c>
      <c r="J40" s="6">
        <f t="shared" si="4"/>
        <v>0</v>
      </c>
      <c r="K40" s="6">
        <f t="shared" si="4"/>
        <v>0</v>
      </c>
      <c r="L40" s="6">
        <f t="shared" si="4"/>
        <v>0</v>
      </c>
      <c r="M40" s="6">
        <f t="shared" si="4"/>
        <v>0</v>
      </c>
      <c r="N40" s="6">
        <f t="shared" si="4"/>
        <v>0</v>
      </c>
      <c r="O40" s="6">
        <f t="shared" si="4"/>
        <v>0</v>
      </c>
      <c r="P40" s="6">
        <f t="shared" si="4"/>
        <v>0</v>
      </c>
      <c r="Q40" s="6">
        <f t="shared" si="4"/>
        <v>0</v>
      </c>
      <c r="R40" s="6">
        <f t="shared" si="4"/>
        <v>0</v>
      </c>
      <c r="S40" s="6">
        <f t="shared" si="4"/>
        <v>0</v>
      </c>
      <c r="T40" s="6">
        <f t="shared" si="4"/>
        <v>0</v>
      </c>
      <c r="U40" s="6">
        <f t="shared" si="2"/>
        <v>0</v>
      </c>
      <c r="V40" s="6">
        <f t="shared" si="2"/>
        <v>0</v>
      </c>
      <c r="W40" s="6">
        <f t="shared" si="2"/>
        <v>0</v>
      </c>
      <c r="X40" s="6">
        <f t="shared" si="2"/>
        <v>0</v>
      </c>
      <c r="Y40" s="6">
        <f t="shared" si="2"/>
        <v>0</v>
      </c>
      <c r="Z40" s="6">
        <f t="shared" si="2"/>
        <v>0</v>
      </c>
      <c r="AA40" s="6">
        <f t="shared" si="2"/>
        <v>0</v>
      </c>
      <c r="AB40" s="6">
        <f t="shared" si="2"/>
        <v>0</v>
      </c>
      <c r="AC40" s="6">
        <f t="shared" si="2"/>
        <v>0</v>
      </c>
      <c r="AD40" s="6">
        <f t="shared" si="2"/>
        <v>0</v>
      </c>
      <c r="AE40" s="6">
        <f t="shared" si="2"/>
        <v>0</v>
      </c>
      <c r="AF40" s="6">
        <f t="shared" si="2"/>
        <v>0</v>
      </c>
      <c r="AG40" s="6">
        <f t="shared" si="2"/>
        <v>0</v>
      </c>
      <c r="AH40" s="6">
        <f t="shared" si="2"/>
        <v>0</v>
      </c>
      <c r="AI40" s="6">
        <f t="shared" si="2"/>
        <v>0</v>
      </c>
      <c r="AJ40" s="6">
        <f t="shared" si="2"/>
        <v>0</v>
      </c>
      <c r="AK40" s="6">
        <f t="shared" si="2"/>
        <v>0</v>
      </c>
      <c r="AL40" s="6">
        <f t="shared" si="2"/>
        <v>0</v>
      </c>
      <c r="AM40" s="6">
        <f t="shared" si="2"/>
        <v>0</v>
      </c>
      <c r="AN40" s="6">
        <f t="shared" si="2"/>
        <v>0</v>
      </c>
      <c r="AO40" s="6">
        <f t="shared" si="2"/>
        <v>0</v>
      </c>
      <c r="AP40" s="6">
        <f t="shared" si="2"/>
        <v>0</v>
      </c>
    </row>
    <row r="41" spans="1:42" x14ac:dyDescent="0.4">
      <c r="B41" t="s">
        <v>73</v>
      </c>
      <c r="D41" s="6">
        <f t="shared" si="3"/>
        <v>0</v>
      </c>
      <c r="E41" s="6">
        <f t="shared" si="4"/>
        <v>0</v>
      </c>
      <c r="F41" s="6">
        <f t="shared" si="2"/>
        <v>0</v>
      </c>
      <c r="G41" s="6">
        <f t="shared" si="2"/>
        <v>0</v>
      </c>
      <c r="H41" s="6">
        <f t="shared" si="2"/>
        <v>0</v>
      </c>
      <c r="I41" s="6">
        <f t="shared" si="2"/>
        <v>0</v>
      </c>
      <c r="J41" s="6">
        <f t="shared" si="2"/>
        <v>0</v>
      </c>
      <c r="K41" s="6">
        <f t="shared" si="2"/>
        <v>0</v>
      </c>
      <c r="L41" s="6">
        <f t="shared" si="2"/>
        <v>0</v>
      </c>
      <c r="M41" s="6">
        <f t="shared" si="2"/>
        <v>0</v>
      </c>
      <c r="N41" s="6">
        <f t="shared" si="2"/>
        <v>0</v>
      </c>
      <c r="O41" s="6">
        <f t="shared" si="2"/>
        <v>0</v>
      </c>
      <c r="P41" s="6">
        <f t="shared" si="2"/>
        <v>0</v>
      </c>
      <c r="Q41" s="6">
        <f t="shared" si="2"/>
        <v>0</v>
      </c>
      <c r="R41" s="6">
        <f t="shared" si="2"/>
        <v>0</v>
      </c>
      <c r="S41" s="6">
        <f t="shared" si="2"/>
        <v>0</v>
      </c>
      <c r="T41" s="6">
        <f t="shared" si="2"/>
        <v>0</v>
      </c>
      <c r="U41" s="6">
        <f t="shared" si="2"/>
        <v>0</v>
      </c>
      <c r="V41" s="6">
        <f t="shared" si="2"/>
        <v>0</v>
      </c>
      <c r="W41" s="6">
        <f t="shared" si="2"/>
        <v>0</v>
      </c>
      <c r="X41" s="6">
        <f t="shared" si="2"/>
        <v>0</v>
      </c>
      <c r="Y41" s="6">
        <f t="shared" si="2"/>
        <v>0</v>
      </c>
      <c r="Z41" s="6">
        <f t="shared" si="2"/>
        <v>0</v>
      </c>
      <c r="AA41" s="6">
        <f t="shared" si="2"/>
        <v>0</v>
      </c>
      <c r="AB41" s="6">
        <f t="shared" si="2"/>
        <v>0</v>
      </c>
      <c r="AC41" s="6">
        <f t="shared" si="2"/>
        <v>0</v>
      </c>
      <c r="AD41" s="6">
        <f t="shared" si="2"/>
        <v>0</v>
      </c>
      <c r="AE41" s="6">
        <f t="shared" si="2"/>
        <v>0</v>
      </c>
      <c r="AF41" s="6">
        <f t="shared" si="2"/>
        <v>0</v>
      </c>
      <c r="AG41" s="6">
        <f t="shared" si="2"/>
        <v>0</v>
      </c>
      <c r="AH41" s="6">
        <f t="shared" si="2"/>
        <v>0</v>
      </c>
      <c r="AI41" s="6">
        <f t="shared" si="2"/>
        <v>0</v>
      </c>
      <c r="AJ41" s="6">
        <f t="shared" si="2"/>
        <v>0</v>
      </c>
      <c r="AK41" s="6">
        <f t="shared" si="2"/>
        <v>0</v>
      </c>
      <c r="AL41" s="6">
        <f t="shared" si="2"/>
        <v>0</v>
      </c>
      <c r="AM41" s="6">
        <f t="shared" si="2"/>
        <v>0</v>
      </c>
      <c r="AN41" s="6">
        <f t="shared" si="2"/>
        <v>0</v>
      </c>
      <c r="AO41" s="6">
        <f t="shared" si="2"/>
        <v>0</v>
      </c>
      <c r="AP41" s="6">
        <f t="shared" si="2"/>
        <v>0</v>
      </c>
    </row>
    <row r="42" spans="1:42" x14ac:dyDescent="0.4">
      <c r="B42" t="s">
        <v>84</v>
      </c>
      <c r="D42" s="6">
        <f t="shared" si="3"/>
        <v>0</v>
      </c>
      <c r="E42" s="6">
        <f t="shared" si="4"/>
        <v>0</v>
      </c>
      <c r="F42" s="6">
        <f t="shared" si="2"/>
        <v>0</v>
      </c>
      <c r="G42" s="6">
        <f t="shared" si="2"/>
        <v>0</v>
      </c>
      <c r="H42" s="6">
        <f t="shared" si="2"/>
        <v>0</v>
      </c>
      <c r="I42" s="6">
        <f t="shared" si="2"/>
        <v>0</v>
      </c>
      <c r="J42" s="6">
        <f t="shared" si="2"/>
        <v>0</v>
      </c>
      <c r="K42" s="6">
        <f t="shared" si="2"/>
        <v>0</v>
      </c>
      <c r="L42" s="6">
        <f t="shared" si="2"/>
        <v>0</v>
      </c>
      <c r="M42" s="6">
        <f t="shared" si="2"/>
        <v>0</v>
      </c>
      <c r="N42" s="6">
        <f t="shared" si="2"/>
        <v>0</v>
      </c>
      <c r="O42" s="6">
        <f t="shared" si="2"/>
        <v>0</v>
      </c>
      <c r="P42" s="6">
        <f t="shared" si="2"/>
        <v>0</v>
      </c>
      <c r="Q42" s="6">
        <f t="shared" si="2"/>
        <v>0</v>
      </c>
      <c r="R42" s="6">
        <f t="shared" si="2"/>
        <v>0</v>
      </c>
      <c r="S42" s="6">
        <f t="shared" si="2"/>
        <v>0</v>
      </c>
      <c r="T42" s="6">
        <f t="shared" si="2"/>
        <v>0</v>
      </c>
      <c r="U42" s="6">
        <f t="shared" si="2"/>
        <v>0</v>
      </c>
      <c r="V42" s="6">
        <f t="shared" si="2"/>
        <v>0</v>
      </c>
      <c r="W42" s="6">
        <f t="shared" si="2"/>
        <v>0</v>
      </c>
      <c r="X42" s="6">
        <f t="shared" si="2"/>
        <v>0</v>
      </c>
      <c r="Y42" s="6">
        <f t="shared" si="2"/>
        <v>0</v>
      </c>
      <c r="Z42" s="6">
        <f t="shared" si="2"/>
        <v>0</v>
      </c>
      <c r="AA42" s="6">
        <f t="shared" si="2"/>
        <v>0</v>
      </c>
      <c r="AB42" s="6">
        <f t="shared" si="2"/>
        <v>0</v>
      </c>
      <c r="AC42" s="6">
        <f t="shared" si="2"/>
        <v>0</v>
      </c>
      <c r="AD42" s="6">
        <f t="shared" si="2"/>
        <v>0</v>
      </c>
      <c r="AE42" s="6">
        <f t="shared" si="2"/>
        <v>0</v>
      </c>
      <c r="AF42" s="6">
        <f t="shared" si="2"/>
        <v>0</v>
      </c>
      <c r="AG42" s="6">
        <f t="shared" si="2"/>
        <v>0</v>
      </c>
      <c r="AH42" s="6">
        <f t="shared" si="2"/>
        <v>0</v>
      </c>
      <c r="AI42" s="6">
        <f t="shared" si="2"/>
        <v>0</v>
      </c>
      <c r="AJ42" s="6">
        <f t="shared" si="2"/>
        <v>0</v>
      </c>
      <c r="AK42" s="6">
        <f t="shared" si="2"/>
        <v>0</v>
      </c>
      <c r="AL42" s="6">
        <f t="shared" si="2"/>
        <v>0</v>
      </c>
      <c r="AM42" s="6">
        <f t="shared" si="2"/>
        <v>0</v>
      </c>
      <c r="AN42" s="6">
        <f t="shared" si="2"/>
        <v>0</v>
      </c>
      <c r="AO42" s="6">
        <f t="shared" si="2"/>
        <v>0</v>
      </c>
      <c r="AP42" s="6">
        <f t="shared" si="2"/>
        <v>0</v>
      </c>
    </row>
    <row r="43" spans="1:42" x14ac:dyDescent="0.4">
      <c r="B43" t="s">
        <v>80</v>
      </c>
      <c r="D43" s="8" t="str">
        <f t="shared" ref="D43:N43" si="5">IF(D41+D40+D39&lt;D42,D41+D40+D39-D42,"")</f>
        <v/>
      </c>
      <c r="E43" s="8" t="str">
        <f t="shared" si="5"/>
        <v/>
      </c>
      <c r="F43" s="8" t="str">
        <f t="shared" si="5"/>
        <v/>
      </c>
      <c r="G43" s="8" t="str">
        <f t="shared" si="5"/>
        <v/>
      </c>
      <c r="H43" s="8" t="str">
        <f t="shared" si="5"/>
        <v/>
      </c>
      <c r="I43" s="8" t="str">
        <f t="shared" si="5"/>
        <v/>
      </c>
      <c r="J43" s="8" t="str">
        <f t="shared" si="5"/>
        <v/>
      </c>
      <c r="K43" s="8" t="str">
        <f t="shared" si="5"/>
        <v/>
      </c>
      <c r="L43" s="8" t="str">
        <f t="shared" si="5"/>
        <v/>
      </c>
      <c r="M43" s="8" t="str">
        <f t="shared" si="5"/>
        <v/>
      </c>
      <c r="N43" s="8" t="str">
        <f t="shared" si="5"/>
        <v/>
      </c>
      <c r="O43" s="8" t="str">
        <f>IF(O41+O40+O39&lt;O42,O41+O40+O39-O42,"")</f>
        <v/>
      </c>
      <c r="P43" s="8" t="str">
        <f t="shared" ref="P43:AP43" si="6">IF(P41+P40+P39&lt;P42,P41+P40+P39-P42,"")</f>
        <v/>
      </c>
      <c r="Q43" s="8" t="str">
        <f t="shared" si="6"/>
        <v/>
      </c>
      <c r="R43" s="8" t="str">
        <f t="shared" si="6"/>
        <v/>
      </c>
      <c r="S43" s="8" t="str">
        <f t="shared" si="6"/>
        <v/>
      </c>
      <c r="T43" s="8" t="str">
        <f t="shared" si="6"/>
        <v/>
      </c>
      <c r="U43" s="8" t="str">
        <f t="shared" si="6"/>
        <v/>
      </c>
      <c r="V43" s="8" t="str">
        <f t="shared" si="6"/>
        <v/>
      </c>
      <c r="W43" s="8" t="str">
        <f t="shared" si="6"/>
        <v/>
      </c>
      <c r="X43" s="8" t="str">
        <f t="shared" si="6"/>
        <v/>
      </c>
      <c r="Y43" s="8" t="str">
        <f t="shared" si="6"/>
        <v/>
      </c>
      <c r="Z43" s="8" t="str">
        <f t="shared" si="6"/>
        <v/>
      </c>
      <c r="AA43" s="8" t="str">
        <f t="shared" si="6"/>
        <v/>
      </c>
      <c r="AB43" s="8" t="str">
        <f t="shared" si="6"/>
        <v/>
      </c>
      <c r="AC43" s="8" t="str">
        <f t="shared" si="6"/>
        <v/>
      </c>
      <c r="AD43" s="8" t="str">
        <f t="shared" si="6"/>
        <v/>
      </c>
      <c r="AE43" s="8" t="str">
        <f t="shared" si="6"/>
        <v/>
      </c>
      <c r="AF43" s="8" t="str">
        <f t="shared" si="6"/>
        <v/>
      </c>
      <c r="AG43" s="8" t="str">
        <f t="shared" si="6"/>
        <v/>
      </c>
      <c r="AH43" s="8" t="str">
        <f t="shared" si="6"/>
        <v/>
      </c>
      <c r="AI43" s="8" t="str">
        <f t="shared" si="6"/>
        <v/>
      </c>
      <c r="AJ43" s="8" t="str">
        <f t="shared" si="6"/>
        <v/>
      </c>
      <c r="AK43" s="8" t="str">
        <f t="shared" si="6"/>
        <v/>
      </c>
      <c r="AL43" s="8" t="str">
        <f t="shared" si="6"/>
        <v/>
      </c>
      <c r="AM43" s="8" t="str">
        <f t="shared" si="6"/>
        <v/>
      </c>
      <c r="AN43" s="8" t="str">
        <f t="shared" si="6"/>
        <v/>
      </c>
      <c r="AO43" s="8" t="str">
        <f t="shared" si="6"/>
        <v/>
      </c>
      <c r="AP43" s="8" t="str">
        <f t="shared" si="6"/>
        <v/>
      </c>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23938-4261-4879-97F4-15FEA7207F44}">
  <sheetPr>
    <tabColor rgb="FFD99694"/>
  </sheetPr>
  <dimension ref="A1:AP43"/>
  <sheetViews>
    <sheetView showGridLines="0" topLeftCell="A10" zoomScale="62" zoomScaleNormal="62" workbookViewId="0">
      <selection activeCell="AD24" sqref="AD24:AF30"/>
    </sheetView>
  </sheetViews>
  <sheetFormatPr baseColWidth="10" defaultRowHeight="14.6" x14ac:dyDescent="0.4"/>
  <cols>
    <col min="1" max="1" width="3.84375" customWidth="1"/>
    <col min="3" max="3" width="23.53515625" customWidth="1"/>
    <col min="23" max="23" width="11.3828125" customWidth="1"/>
    <col min="27" max="27" width="9.3828125" customWidth="1"/>
    <col min="28" max="28" width="18.53515625" customWidth="1"/>
    <col min="29" max="29" width="11.3828125" customWidth="1"/>
    <col min="30" max="32" width="17.3828125" customWidth="1"/>
    <col min="33" max="42" width="11.84375" bestFit="1" customWidth="1"/>
  </cols>
  <sheetData>
    <row r="1" spans="1:33" x14ac:dyDescent="0.4">
      <c r="A1" s="9" t="s">
        <v>45</v>
      </c>
      <c r="AG1" s="17"/>
    </row>
    <row r="2" spans="1:33" x14ac:dyDescent="0.4">
      <c r="AG2" s="17"/>
    </row>
    <row r="4" spans="1:33" x14ac:dyDescent="0.4">
      <c r="AB4" s="9" t="s">
        <v>85</v>
      </c>
      <c r="AD4" s="17"/>
      <c r="AE4" s="17"/>
      <c r="AF4" s="17"/>
    </row>
    <row r="5" spans="1:33" x14ac:dyDescent="0.4">
      <c r="AD5" s="72" t="s">
        <v>96</v>
      </c>
      <c r="AE5" s="72" t="str">
        <f>"Financing "&amp;Hypotheses!C8 &amp;" annual loans"</f>
        <v>Financing 0 annual loans</v>
      </c>
      <c r="AF5" s="72" t="s">
        <v>84</v>
      </c>
    </row>
    <row r="6" spans="1:33" x14ac:dyDescent="0.4">
      <c r="AD6" s="72"/>
      <c r="AE6" s="72"/>
      <c r="AF6" s="72"/>
    </row>
    <row r="7" spans="1:33" x14ac:dyDescent="0.4">
      <c r="AD7" s="72"/>
      <c r="AE7" s="72"/>
      <c r="AF7" s="72"/>
    </row>
    <row r="8" spans="1:33" ht="15" customHeight="1" x14ac:dyDescent="0.4">
      <c r="AD8" s="72"/>
      <c r="AE8" s="72"/>
      <c r="AF8" s="72"/>
    </row>
    <row r="9" spans="1:33" x14ac:dyDescent="0.4">
      <c r="AB9" s="68" t="s">
        <v>46</v>
      </c>
      <c r="AC9" s="69" t="s">
        <v>40</v>
      </c>
      <c r="AD9" s="70">
        <f>AP41/1000</f>
        <v>0</v>
      </c>
      <c r="AE9" s="70">
        <f>AP42/1000</f>
        <v>0</v>
      </c>
      <c r="AF9" s="70">
        <f>AP43/1000</f>
        <v>0</v>
      </c>
    </row>
    <row r="10" spans="1:33" x14ac:dyDescent="0.4">
      <c r="AB10" s="68"/>
      <c r="AC10" s="69"/>
      <c r="AD10" s="70"/>
      <c r="AE10" s="70"/>
      <c r="AF10" s="70"/>
    </row>
    <row r="11" spans="1:33" x14ac:dyDescent="0.4">
      <c r="AB11" s="71" t="s">
        <v>86</v>
      </c>
      <c r="AC11" s="39" t="s">
        <v>40</v>
      </c>
      <c r="AD11" s="40">
        <f>AD9-$AF$9</f>
        <v>0</v>
      </c>
      <c r="AE11" s="40">
        <f>AE9-$AF$9</f>
        <v>0</v>
      </c>
      <c r="AF11" s="40">
        <f>AF9-$AF$9</f>
        <v>0</v>
      </c>
    </row>
    <row r="12" spans="1:33" x14ac:dyDescent="0.4">
      <c r="AB12" s="71"/>
      <c r="AC12" s="39" t="s">
        <v>41</v>
      </c>
      <c r="AD12" s="20" t="e">
        <f>AD11/$AF$9</f>
        <v>#DIV/0!</v>
      </c>
      <c r="AE12" s="20" t="e">
        <f>AE11/$AF$9</f>
        <v>#DIV/0!</v>
      </c>
      <c r="AF12" s="20" t="e">
        <f>AF11/$AF$9</f>
        <v>#DIV/0!</v>
      </c>
    </row>
    <row r="13" spans="1:33" x14ac:dyDescent="0.4">
      <c r="AB13" s="39" t="s">
        <v>95</v>
      </c>
      <c r="AC13" s="39" t="s">
        <v>40</v>
      </c>
      <c r="AD13" s="40">
        <f>('Comb2 All in one loan + W'!AP40)/1000</f>
        <v>0</v>
      </c>
      <c r="AE13" s="40">
        <f>'Comb2 One loan + W per year'!AP40/1000</f>
        <v>0</v>
      </c>
      <c r="AF13" s="40">
        <f>0/1000</f>
        <v>0</v>
      </c>
    </row>
    <row r="14" spans="1:33" x14ac:dyDescent="0.4">
      <c r="AB14" s="39" t="s">
        <v>94</v>
      </c>
      <c r="AC14" s="39" t="s">
        <v>40</v>
      </c>
      <c r="AD14" s="40">
        <f>('Comb2 All in one loan + W'!AP39)/1000</f>
        <v>0</v>
      </c>
      <c r="AE14" s="40">
        <f>'Comb2 One loan + W per year'!AP39/1000</f>
        <v>0</v>
      </c>
      <c r="AF14" s="40">
        <f>0/1000</f>
        <v>0</v>
      </c>
    </row>
    <row r="15" spans="1:33" ht="15" customHeight="1" x14ac:dyDescent="0.4">
      <c r="AB15" s="39" t="s">
        <v>87</v>
      </c>
      <c r="AC15" s="39" t="s">
        <v>40</v>
      </c>
      <c r="AD15" s="40">
        <f>'Comb2 All in one loan + W'!AP41/1000</f>
        <v>0</v>
      </c>
      <c r="AE15" s="40">
        <f>'Comb2 One loan + W per year'!AP41/1000</f>
        <v>0</v>
      </c>
      <c r="AF15" s="40">
        <f>'Comb2 All in one loan + W'!AP42/1000</f>
        <v>0</v>
      </c>
    </row>
    <row r="19" spans="2:42" x14ac:dyDescent="0.4">
      <c r="AB19" s="9" t="s">
        <v>42</v>
      </c>
    </row>
    <row r="20" spans="2:42" x14ac:dyDescent="0.4">
      <c r="AD20" s="72" t="s">
        <v>96</v>
      </c>
      <c r="AE20" s="72" t="str">
        <f>"Financing "&amp;Hypotheses!C8 &amp;" annual loans"</f>
        <v>Financing 0 annual loans</v>
      </c>
      <c r="AF20" s="72" t="s">
        <v>88</v>
      </c>
    </row>
    <row r="21" spans="2:42" ht="15" customHeight="1" x14ac:dyDescent="0.4">
      <c r="AD21" s="72"/>
      <c r="AE21" s="72"/>
      <c r="AF21" s="72"/>
    </row>
    <row r="22" spans="2:42" x14ac:dyDescent="0.4">
      <c r="AD22" s="72"/>
      <c r="AE22" s="72"/>
      <c r="AF22" s="72"/>
    </row>
    <row r="23" spans="2:42" x14ac:dyDescent="0.4">
      <c r="AD23" s="73"/>
      <c r="AE23" s="73"/>
      <c r="AF23" s="73"/>
    </row>
    <row r="24" spans="2:42" x14ac:dyDescent="0.4">
      <c r="AB24" s="68" t="s">
        <v>46</v>
      </c>
      <c r="AC24" s="69" t="s">
        <v>40</v>
      </c>
      <c r="AD24" s="70">
        <f>AP41/1000</f>
        <v>0</v>
      </c>
      <c r="AE24" s="70">
        <f>AP42/1000</f>
        <v>0</v>
      </c>
      <c r="AF24" s="70">
        <f>AE24-AD24</f>
        <v>0</v>
      </c>
    </row>
    <row r="25" spans="2:42" x14ac:dyDescent="0.4">
      <c r="AB25" s="68"/>
      <c r="AC25" s="69"/>
      <c r="AD25" s="70"/>
      <c r="AE25" s="70"/>
      <c r="AF25" s="70"/>
    </row>
    <row r="26" spans="2:42" x14ac:dyDescent="0.4">
      <c r="AB26" s="71" t="s">
        <v>43</v>
      </c>
      <c r="AC26" s="69" t="s">
        <v>44</v>
      </c>
      <c r="AD26" s="70">
        <f>AD24/39</f>
        <v>0</v>
      </c>
      <c r="AE26" s="70">
        <f>AE24/39</f>
        <v>0</v>
      </c>
      <c r="AF26" s="70">
        <f>AE26-AD26</f>
        <v>0</v>
      </c>
    </row>
    <row r="27" spans="2:42" x14ac:dyDescent="0.4">
      <c r="AB27" s="71"/>
      <c r="AC27" s="69"/>
      <c r="AD27" s="70"/>
      <c r="AE27" s="70"/>
      <c r="AF27" s="70"/>
    </row>
    <row r="28" spans="2:42" x14ac:dyDescent="0.4">
      <c r="AB28" s="39" t="s">
        <v>95</v>
      </c>
      <c r="AC28" s="39" t="s">
        <v>40</v>
      </c>
      <c r="AD28" s="40">
        <f>AD13</f>
        <v>0</v>
      </c>
      <c r="AE28" s="40">
        <f t="shared" ref="AD28:AE30" si="0">AE13</f>
        <v>0</v>
      </c>
      <c r="AF28" s="40">
        <f>AE28-AD28</f>
        <v>0</v>
      </c>
    </row>
    <row r="29" spans="2:42" x14ac:dyDescent="0.4">
      <c r="AB29" s="39" t="s">
        <v>94</v>
      </c>
      <c r="AC29" s="39" t="s">
        <v>40</v>
      </c>
      <c r="AD29" s="40">
        <f t="shared" si="0"/>
        <v>0</v>
      </c>
      <c r="AE29" s="40">
        <f t="shared" si="0"/>
        <v>0</v>
      </c>
      <c r="AF29" s="40">
        <f t="shared" ref="AF29:AF30" si="1">AE29-AD29</f>
        <v>0</v>
      </c>
    </row>
    <row r="30" spans="2:42" x14ac:dyDescent="0.4">
      <c r="AB30" s="39" t="s">
        <v>87</v>
      </c>
      <c r="AC30" s="39" t="s">
        <v>40</v>
      </c>
      <c r="AD30" s="40">
        <f t="shared" si="0"/>
        <v>0</v>
      </c>
      <c r="AE30" s="40">
        <f t="shared" si="0"/>
        <v>0</v>
      </c>
      <c r="AF30" s="40">
        <f t="shared" si="1"/>
        <v>0</v>
      </c>
    </row>
    <row r="31" spans="2:42" x14ac:dyDescent="0.4">
      <c r="AD31" s="6">
        <f>AD28+AD29+AD30</f>
        <v>0</v>
      </c>
      <c r="AE31" s="6">
        <f>AE28+AE29+AE30</f>
        <v>0</v>
      </c>
    </row>
    <row r="32" spans="2:42" x14ac:dyDescent="0.4">
      <c r="B32" t="s">
        <v>90</v>
      </c>
      <c r="D32">
        <v>1</v>
      </c>
      <c r="E32">
        <v>2</v>
      </c>
      <c r="F32">
        <v>3</v>
      </c>
      <c r="G32">
        <v>4</v>
      </c>
      <c r="H32">
        <v>5</v>
      </c>
      <c r="I32">
        <v>6</v>
      </c>
      <c r="J32">
        <v>7</v>
      </c>
      <c r="K32">
        <v>8</v>
      </c>
      <c r="L32">
        <v>9</v>
      </c>
      <c r="M32">
        <v>10</v>
      </c>
      <c r="N32">
        <v>11</v>
      </c>
      <c r="O32">
        <v>12</v>
      </c>
      <c r="P32">
        <v>13</v>
      </c>
      <c r="Q32">
        <v>14</v>
      </c>
      <c r="R32">
        <v>15</v>
      </c>
      <c r="S32">
        <v>16</v>
      </c>
      <c r="T32">
        <v>17</v>
      </c>
      <c r="U32">
        <v>18</v>
      </c>
      <c r="V32">
        <v>19</v>
      </c>
      <c r="W32">
        <v>20</v>
      </c>
      <c r="X32">
        <v>21</v>
      </c>
      <c r="Y32">
        <v>22</v>
      </c>
      <c r="Z32">
        <v>23</v>
      </c>
      <c r="AA32">
        <v>24</v>
      </c>
      <c r="AB32">
        <v>25</v>
      </c>
      <c r="AC32">
        <v>26</v>
      </c>
      <c r="AD32">
        <v>27</v>
      </c>
      <c r="AE32">
        <v>28</v>
      </c>
      <c r="AF32">
        <v>29</v>
      </c>
      <c r="AG32">
        <v>30</v>
      </c>
      <c r="AH32">
        <v>31</v>
      </c>
      <c r="AI32">
        <v>32</v>
      </c>
      <c r="AJ32">
        <v>33</v>
      </c>
      <c r="AK32">
        <v>34</v>
      </c>
      <c r="AL32">
        <v>35</v>
      </c>
      <c r="AM32">
        <v>36</v>
      </c>
      <c r="AN32">
        <v>37</v>
      </c>
      <c r="AO32">
        <v>38</v>
      </c>
      <c r="AP32">
        <v>39</v>
      </c>
    </row>
    <row r="33" spans="2:42" ht="30" customHeight="1" x14ac:dyDescent="0.4">
      <c r="B33" s="74" t="str">
        <f>"Financing 1 complete loan over "&amp;Hypotheses!$C$7&amp;" years + 20 years after"</f>
        <v>Financing 1 complete loan over  years + 20 years after</v>
      </c>
      <c r="C33" s="74"/>
      <c r="D33" s="6">
        <f>'Comb2 All in one loan + W'!D33+'Comb2 All in one loan + W'!D34+'Comb2 All in one loan + W'!D35</f>
        <v>0</v>
      </c>
      <c r="E33" s="6">
        <f>'Comb2 All in one loan + W'!E33+'Comb2 All in one loan + W'!E34+'Comb2 All in one loan + W'!E35</f>
        <v>0</v>
      </c>
      <c r="F33" s="6">
        <f>'Comb2 All in one loan + W'!F33+'Comb2 All in one loan + W'!F34+'Comb2 All in one loan + W'!F35</f>
        <v>0</v>
      </c>
      <c r="G33" s="6">
        <f>'Comb2 All in one loan + W'!G33+'Comb2 All in one loan + W'!G34+'Comb2 All in one loan + W'!G35</f>
        <v>0</v>
      </c>
      <c r="H33" s="6">
        <f>'Comb2 All in one loan + W'!H33+'Comb2 All in one loan + W'!H34+'Comb2 All in one loan + W'!H35</f>
        <v>0</v>
      </c>
      <c r="I33" s="6">
        <f>'Comb2 All in one loan + W'!I33+'Comb2 All in one loan + W'!I34+'Comb2 All in one loan + W'!I35</f>
        <v>0</v>
      </c>
      <c r="J33" s="6">
        <f>'Comb2 All in one loan + W'!J33+'Comb2 All in one loan + W'!J34+'Comb2 All in one loan + W'!J35</f>
        <v>0</v>
      </c>
      <c r="K33" s="6">
        <f>'Comb2 All in one loan + W'!K33+'Comb2 All in one loan + W'!K34+'Comb2 All in one loan + W'!K35</f>
        <v>0</v>
      </c>
      <c r="L33" s="6">
        <f>'Comb2 All in one loan + W'!L33+'Comb2 All in one loan + W'!L34+'Comb2 All in one loan + W'!L35</f>
        <v>0</v>
      </c>
      <c r="M33" s="6">
        <f>'Comb2 All in one loan + W'!M33+'Comb2 All in one loan + W'!M34+'Comb2 All in one loan + W'!M35</f>
        <v>0</v>
      </c>
      <c r="N33" s="6">
        <f>'Comb2 All in one loan + W'!N33+'Comb2 All in one loan + W'!N34+'Comb2 All in one loan + W'!N35</f>
        <v>0</v>
      </c>
      <c r="O33" s="6">
        <f>'Comb2 All in one loan + W'!O33+'Comb2 All in one loan + W'!O34+'Comb2 All in one loan + W'!O35</f>
        <v>0</v>
      </c>
      <c r="P33" s="6">
        <f>'Comb2 All in one loan + W'!P33+'Comb2 All in one loan + W'!P34+'Comb2 All in one loan + W'!P35</f>
        <v>0</v>
      </c>
      <c r="Q33" s="6">
        <f>'Comb2 All in one loan + W'!Q33+'Comb2 All in one loan + W'!Q34+'Comb2 All in one loan + W'!Q35</f>
        <v>0</v>
      </c>
      <c r="R33" s="6">
        <f>'Comb2 All in one loan + W'!R33+'Comb2 All in one loan + W'!R34+'Comb2 All in one loan + W'!R35</f>
        <v>0</v>
      </c>
      <c r="S33" s="6">
        <f>'Comb2 All in one loan + W'!S33+'Comb2 All in one loan + W'!S34+'Comb2 All in one loan + W'!S35</f>
        <v>0</v>
      </c>
      <c r="T33" s="6">
        <f>'Comb2 All in one loan + W'!T33+'Comb2 All in one loan + W'!T34+'Comb2 All in one loan + W'!T35</f>
        <v>0</v>
      </c>
      <c r="U33" s="6">
        <f>'Comb2 All in one loan + W'!U33+'Comb2 All in one loan + W'!U34+'Comb2 All in one loan + W'!U35</f>
        <v>0</v>
      </c>
      <c r="V33" s="6">
        <f>'Comb2 All in one loan + W'!V33+'Comb2 All in one loan + W'!V34+'Comb2 All in one loan + W'!V35</f>
        <v>0</v>
      </c>
      <c r="W33" s="6">
        <f>'Comb2 All in one loan + W'!W33+'Comb2 All in one loan + W'!W34+'Comb2 All in one loan + W'!W35</f>
        <v>0</v>
      </c>
      <c r="X33" s="6">
        <f>'Comb2 All in one loan + W'!X33+'Comb2 All in one loan + W'!X34+'Comb2 All in one loan + W'!X35</f>
        <v>0</v>
      </c>
      <c r="Y33" s="6">
        <f>'Comb2 All in one loan + W'!Y33+'Comb2 All in one loan + W'!Y34+'Comb2 All in one loan + W'!Y35</f>
        <v>0</v>
      </c>
      <c r="Z33" s="6">
        <f>'Comb2 All in one loan + W'!Z33+'Comb2 All in one loan + W'!Z34+'Comb2 All in one loan + W'!Z35</f>
        <v>0</v>
      </c>
      <c r="AA33" s="6">
        <f>'Comb2 All in one loan + W'!AA33+'Comb2 All in one loan + W'!AA34+'Comb2 All in one loan + W'!AA35</f>
        <v>0</v>
      </c>
      <c r="AB33" s="6">
        <f>'Comb2 All in one loan + W'!AB33+'Comb2 All in one loan + W'!AB34+'Comb2 All in one loan + W'!AB35</f>
        <v>0</v>
      </c>
      <c r="AC33" s="6">
        <f>'Comb2 All in one loan + W'!AC33+'Comb2 All in one loan + W'!AC34+'Comb2 All in one loan + W'!AC35</f>
        <v>0</v>
      </c>
      <c r="AD33" s="6">
        <f>'Comb2 All in one loan + W'!AD33+'Comb2 All in one loan + W'!AD34+'Comb2 All in one loan + W'!AD35</f>
        <v>0</v>
      </c>
      <c r="AE33" s="6">
        <f>'Comb2 All in one loan + W'!AE33+'Comb2 All in one loan + W'!AE34+'Comb2 All in one loan + W'!AE35</f>
        <v>0</v>
      </c>
      <c r="AF33" s="6">
        <f>'Comb2 All in one loan + W'!AF33+'Comb2 All in one loan + W'!AF34+'Comb2 All in one loan + W'!AF35</f>
        <v>0</v>
      </c>
      <c r="AG33" s="6">
        <f>'Comb2 All in one loan + W'!AG33+'Comb2 All in one loan + W'!AG34+'Comb2 All in one loan + W'!AG35</f>
        <v>0</v>
      </c>
      <c r="AH33" s="6">
        <f>'Comb2 All in one loan + W'!AH33+'Comb2 All in one loan + W'!AH34+'Comb2 All in one loan + W'!AH35</f>
        <v>0</v>
      </c>
      <c r="AI33" s="6">
        <f>'Comb2 All in one loan + W'!AI33+'Comb2 All in one loan + W'!AI34+'Comb2 All in one loan + W'!AI35</f>
        <v>0</v>
      </c>
      <c r="AJ33" s="6">
        <f>'Comb2 All in one loan + W'!AJ33+'Comb2 All in one loan + W'!AJ34+'Comb2 All in one loan + W'!AJ35</f>
        <v>0</v>
      </c>
      <c r="AK33" s="6">
        <f>'Comb2 All in one loan + W'!AK33+'Comb2 All in one loan + W'!AK34+'Comb2 All in one loan + W'!AK35</f>
        <v>0</v>
      </c>
      <c r="AL33" s="6">
        <f>'Comb2 All in one loan + W'!AL33+'Comb2 All in one loan + W'!AL34+'Comb2 All in one loan + W'!AL35</f>
        <v>0</v>
      </c>
      <c r="AM33" s="6">
        <f>'Comb2 All in one loan + W'!AM33+'Comb2 All in one loan + W'!AM34+'Comb2 All in one loan + W'!AM35</f>
        <v>0</v>
      </c>
      <c r="AN33" s="6">
        <f>'Comb2 All in one loan + W'!AN33+'Comb2 All in one loan + W'!AN34+'Comb2 All in one loan + W'!AN35</f>
        <v>0</v>
      </c>
      <c r="AO33" s="6">
        <f>'Comb2 All in one loan + W'!AO33+'Comb2 All in one loan + W'!AO34+'Comb2 All in one loan + W'!AO35</f>
        <v>0</v>
      </c>
      <c r="AP33" s="6">
        <f>'Comb2 All in one loan + W'!AP33+'Comb2 All in one loan + W'!AP34+'Comb2 All in one loan + W'!AP35</f>
        <v>0</v>
      </c>
    </row>
    <row r="34" spans="2:42" ht="30" customHeight="1" x14ac:dyDescent="0.4">
      <c r="B34" s="74" t="str">
        <f>"Financing "&amp;Hypotheses!$C$8 &amp;" annual loans over "&amp;Hypotheses!$C$7&amp;" years + visualization over 40 years"</f>
        <v>Financing 0 annual loans over  years + visualization over 40 years</v>
      </c>
      <c r="C34" s="74"/>
      <c r="D34" s="6">
        <f>'Comb2 One loan + W per year'!D33+'Comb2 One loan + W per year'!D34+'Comb2 One loan + W per year'!D35</f>
        <v>0</v>
      </c>
      <c r="E34" s="6">
        <f>'Comb2 One loan + W per year'!E33+'Comb2 One loan + W per year'!E34+'Comb2 One loan + W per year'!E35</f>
        <v>0</v>
      </c>
      <c r="F34" s="6">
        <f>'Comb2 One loan + W per year'!F33+'Comb2 One loan + W per year'!F34+'Comb2 One loan + W per year'!F35</f>
        <v>0</v>
      </c>
      <c r="G34" s="6">
        <f>'Comb2 One loan + W per year'!G33+'Comb2 One loan + W per year'!G34+'Comb2 One loan + W per year'!G35</f>
        <v>0</v>
      </c>
      <c r="H34" s="6">
        <f>'Comb2 One loan + W per year'!H33+'Comb2 One loan + W per year'!H34+'Comb2 One loan + W per year'!H35</f>
        <v>0</v>
      </c>
      <c r="I34" s="6">
        <f>'Comb2 One loan + W per year'!I33+'Comb2 One loan + W per year'!I34+'Comb2 One loan + W per year'!I35</f>
        <v>0</v>
      </c>
      <c r="J34" s="6">
        <f>'Comb2 One loan + W per year'!J33+'Comb2 One loan + W per year'!J34+'Comb2 One loan + W per year'!J35</f>
        <v>0</v>
      </c>
      <c r="K34" s="6">
        <f>'Comb2 One loan + W per year'!K33+'Comb2 One loan + W per year'!K34+'Comb2 One loan + W per year'!K35</f>
        <v>0</v>
      </c>
      <c r="L34" s="6">
        <f>'Comb2 One loan + W per year'!L33+'Comb2 One loan + W per year'!L34+'Comb2 One loan + W per year'!L35</f>
        <v>0</v>
      </c>
      <c r="M34" s="6">
        <f>'Comb2 One loan + W per year'!M33+'Comb2 One loan + W per year'!M34+'Comb2 One loan + W per year'!M35</f>
        <v>0</v>
      </c>
      <c r="N34" s="6">
        <f>'Comb2 One loan + W per year'!N33+'Comb2 One loan + W per year'!N34+'Comb2 One loan + W per year'!N35</f>
        <v>0</v>
      </c>
      <c r="O34" s="6">
        <f>'Comb2 One loan + W per year'!O33+'Comb2 One loan + W per year'!O34+'Comb2 One loan + W per year'!O35</f>
        <v>0</v>
      </c>
      <c r="P34" s="6">
        <f>'Comb2 One loan + W per year'!P33+'Comb2 One loan + W per year'!P34+'Comb2 One loan + W per year'!P35</f>
        <v>0</v>
      </c>
      <c r="Q34" s="6">
        <f>'Comb2 One loan + W per year'!Q33+'Comb2 One loan + W per year'!Q34+'Comb2 One loan + W per year'!Q35</f>
        <v>0</v>
      </c>
      <c r="R34" s="6">
        <f>'Comb2 One loan + W per year'!R33+'Comb2 One loan + W per year'!R34+'Comb2 One loan + W per year'!R35</f>
        <v>0</v>
      </c>
      <c r="S34" s="6">
        <f>'Comb2 One loan + W per year'!S33+'Comb2 One loan + W per year'!S34+'Comb2 One loan + W per year'!S35</f>
        <v>0</v>
      </c>
      <c r="T34" s="6">
        <f>'Comb2 One loan + W per year'!T33+'Comb2 One loan + W per year'!T34+'Comb2 One loan + W per year'!T35</f>
        <v>0</v>
      </c>
      <c r="U34" s="6">
        <f>'Comb2 One loan + W per year'!U33+'Comb2 One loan + W per year'!U34+'Comb2 One loan + W per year'!U35</f>
        <v>0</v>
      </c>
      <c r="V34" s="6">
        <f>'Comb2 One loan + W per year'!V33+'Comb2 One loan + W per year'!V34+'Comb2 One loan + W per year'!V35</f>
        <v>0</v>
      </c>
      <c r="W34" s="6">
        <f>'Comb2 One loan + W per year'!W33+'Comb2 One loan + W per year'!W34+'Comb2 One loan + W per year'!W35</f>
        <v>0</v>
      </c>
      <c r="X34" s="6">
        <f>'Comb2 One loan + W per year'!X33+'Comb2 One loan + W per year'!X34+'Comb2 One loan + W per year'!X35</f>
        <v>0</v>
      </c>
      <c r="Y34" s="6">
        <f>'Comb2 One loan + W per year'!Y33+'Comb2 One loan + W per year'!Y34+'Comb2 One loan + W per year'!Y35</f>
        <v>0</v>
      </c>
      <c r="Z34" s="6">
        <f>'Comb2 One loan + W per year'!Z33+'Comb2 One loan + W per year'!Z34+'Comb2 One loan + W per year'!Z35</f>
        <v>0</v>
      </c>
      <c r="AA34" s="6">
        <f>'Comb2 One loan + W per year'!AA33+'Comb2 One loan + W per year'!AA34+'Comb2 One loan + W per year'!AA35</f>
        <v>0</v>
      </c>
      <c r="AB34" s="6">
        <f>'Comb2 One loan + W per year'!AB33+'Comb2 One loan + W per year'!AB34+'Comb2 One loan + W per year'!AB35</f>
        <v>0</v>
      </c>
      <c r="AC34" s="6">
        <f>'Comb2 One loan + W per year'!AC33+'Comb2 One loan + W per year'!AC34+'Comb2 One loan + W per year'!AC35</f>
        <v>0</v>
      </c>
      <c r="AD34" s="6">
        <f>'Comb2 One loan + W per year'!AD33+'Comb2 One loan + W per year'!AD34+'Comb2 One loan + W per year'!AD35</f>
        <v>0</v>
      </c>
      <c r="AE34" s="6">
        <f>'Comb2 One loan + W per year'!AE33+'Comb2 One loan + W per year'!AE34+'Comb2 One loan + W per year'!AE35</f>
        <v>0</v>
      </c>
      <c r="AF34" s="6">
        <f>'Comb2 One loan + W per year'!AF33+'Comb2 One loan + W per year'!AF34+'Comb2 One loan + W per year'!AF35</f>
        <v>0</v>
      </c>
      <c r="AG34" s="6">
        <f>'Comb2 One loan + W per year'!AG33+'Comb2 One loan + W per year'!AG34+'Comb2 One loan + W per year'!AG35</f>
        <v>0</v>
      </c>
      <c r="AH34" s="6">
        <f>'Comb2 One loan + W per year'!AH33+'Comb2 One loan + W per year'!AH34+'Comb2 One loan + W per year'!AH35</f>
        <v>0</v>
      </c>
      <c r="AI34" s="6">
        <f>'Comb2 One loan + W per year'!AI33+'Comb2 One loan + W per year'!AI34+'Comb2 One loan + W per year'!AI35</f>
        <v>0</v>
      </c>
      <c r="AJ34" s="6">
        <f>'Comb2 One loan + W per year'!AJ33+'Comb2 One loan + W per year'!AJ34+'Comb2 One loan + W per year'!AJ35</f>
        <v>0</v>
      </c>
      <c r="AK34" s="6">
        <f>'Comb2 One loan + W per year'!AK33+'Comb2 One loan + W per year'!AK34+'Comb2 One loan + W per year'!AK35</f>
        <v>0</v>
      </c>
      <c r="AL34" s="6">
        <f>'Comb2 One loan + W per year'!AL33+'Comb2 One loan + W per year'!AL34+'Comb2 One loan + W per year'!AL35</f>
        <v>0</v>
      </c>
      <c r="AM34" s="6">
        <f>'Comb2 One loan + W per year'!AM33+'Comb2 One loan + W per year'!AM34+'Comb2 One loan + W per year'!AM35</f>
        <v>0</v>
      </c>
      <c r="AN34" s="6">
        <f>'Comb2 One loan + W per year'!AN33+'Comb2 One loan + W per year'!AN34+'Comb2 One loan + W per year'!AN35</f>
        <v>0</v>
      </c>
      <c r="AO34" s="6">
        <f>'Comb2 One loan + W per year'!AO33+'Comb2 One loan + W per year'!AO34+'Comb2 One loan + W per year'!AO35</f>
        <v>0</v>
      </c>
      <c r="AP34" s="6">
        <f>'Comb2 One loan + W per year'!AP33+'Comb2 One loan + W per year'!AP34+'Comb2 One loan + W per year'!AP35</f>
        <v>0</v>
      </c>
    </row>
    <row r="35" spans="2:42" ht="30" customHeight="1" x14ac:dyDescent="0.4">
      <c r="B35" s="74" t="s">
        <v>84</v>
      </c>
      <c r="C35" s="74"/>
      <c r="D35" s="6">
        <f>'Comb2 All in one loan + W'!D36</f>
        <v>0</v>
      </c>
      <c r="E35" s="6">
        <f>'Comb2 All in one loan + W'!E36</f>
        <v>0</v>
      </c>
      <c r="F35" s="6">
        <f>'Comb2 All in one loan + W'!F36</f>
        <v>0</v>
      </c>
      <c r="G35" s="6">
        <f>'Comb2 All in one loan + W'!G36</f>
        <v>0</v>
      </c>
      <c r="H35" s="6">
        <f>'Comb2 All in one loan + W'!H36</f>
        <v>0</v>
      </c>
      <c r="I35" s="6">
        <f>'Comb2 All in one loan + W'!I36</f>
        <v>0</v>
      </c>
      <c r="J35" s="6">
        <f>'Comb2 All in one loan + W'!J36</f>
        <v>0</v>
      </c>
      <c r="K35" s="6">
        <f>'Comb2 All in one loan + W'!K36</f>
        <v>0</v>
      </c>
      <c r="L35" s="6">
        <f>'Comb2 All in one loan + W'!L36</f>
        <v>0</v>
      </c>
      <c r="M35" s="6">
        <f>'Comb2 All in one loan + W'!M36</f>
        <v>0</v>
      </c>
      <c r="N35" s="6">
        <f>'Comb2 All in one loan + W'!N36</f>
        <v>0</v>
      </c>
      <c r="O35" s="6">
        <f>'Comb2 All in one loan + W'!O36</f>
        <v>0</v>
      </c>
      <c r="P35" s="6">
        <f>'Comb2 All in one loan + W'!P36</f>
        <v>0</v>
      </c>
      <c r="Q35" s="6">
        <f>'Comb2 All in one loan + W'!Q36</f>
        <v>0</v>
      </c>
      <c r="R35" s="6">
        <f>'Comb2 All in one loan + W'!R36</f>
        <v>0</v>
      </c>
      <c r="S35" s="6">
        <f>'Comb2 All in one loan + W'!S36</f>
        <v>0</v>
      </c>
      <c r="T35" s="6">
        <f>'Comb2 All in one loan + W'!T36</f>
        <v>0</v>
      </c>
      <c r="U35" s="6">
        <f>'Comb2 All in one loan + W'!U36</f>
        <v>0</v>
      </c>
      <c r="V35" s="6">
        <f>'Comb2 All in one loan + W'!V36</f>
        <v>0</v>
      </c>
      <c r="W35" s="6">
        <f>'Comb2 All in one loan + W'!W36</f>
        <v>0</v>
      </c>
      <c r="X35" s="6">
        <f>'Comb2 All in one loan + W'!X36</f>
        <v>0</v>
      </c>
      <c r="Y35" s="6">
        <f>'Comb2 All in one loan + W'!Y36</f>
        <v>0</v>
      </c>
      <c r="Z35" s="6">
        <f>'Comb2 All in one loan + W'!Z36</f>
        <v>0</v>
      </c>
      <c r="AA35" s="6">
        <f>'Comb2 All in one loan + W'!AA36</f>
        <v>0</v>
      </c>
      <c r="AB35" s="6">
        <f>'Comb2 All in one loan + W'!AB36</f>
        <v>0</v>
      </c>
      <c r="AC35" s="6">
        <f>'Comb2 All in one loan + W'!AC36</f>
        <v>0</v>
      </c>
      <c r="AD35" s="6">
        <f>'Comb2 All in one loan + W'!AD36</f>
        <v>0</v>
      </c>
      <c r="AE35" s="6">
        <f>'Comb2 All in one loan + W'!AE36</f>
        <v>0</v>
      </c>
      <c r="AF35" s="6">
        <f>'Comb2 All in one loan + W'!AF36</f>
        <v>0</v>
      </c>
      <c r="AG35" s="6">
        <f>'Comb2 All in one loan + W'!AG36</f>
        <v>0</v>
      </c>
      <c r="AH35" s="6">
        <f>'Comb2 All in one loan + W'!AH36</f>
        <v>0</v>
      </c>
      <c r="AI35" s="6">
        <f>'Comb2 All in one loan + W'!AI36</f>
        <v>0</v>
      </c>
      <c r="AJ35" s="6">
        <f>'Comb2 All in one loan + W'!AJ36</f>
        <v>0</v>
      </c>
      <c r="AK35" s="6">
        <f>'Comb2 All in one loan + W'!AK36</f>
        <v>0</v>
      </c>
      <c r="AL35" s="6">
        <f>'Comb2 All in one loan + W'!AL36</f>
        <v>0</v>
      </c>
      <c r="AM35" s="6">
        <f>'Comb2 All in one loan + W'!AM36</f>
        <v>0</v>
      </c>
      <c r="AN35" s="6">
        <f>'Comb2 All in one loan + W'!AN36</f>
        <v>0</v>
      </c>
      <c r="AO35" s="6">
        <f>'Comb2 All in one loan + W'!AO36</f>
        <v>0</v>
      </c>
      <c r="AP35" s="6">
        <f>'Comb2 All in one loan + W'!AP36</f>
        <v>0</v>
      </c>
    </row>
    <row r="36" spans="2:42" x14ac:dyDescent="0.4">
      <c r="B36" s="17"/>
      <c r="C36" s="17"/>
      <c r="D36" t="e">
        <f>D34/D33</f>
        <v>#DIV/0!</v>
      </c>
      <c r="E36" t="e">
        <f>E34/E33</f>
        <v>#DIV/0!</v>
      </c>
      <c r="F36" t="e">
        <f>F34/F33</f>
        <v>#DIV/0!</v>
      </c>
      <c r="G36" t="e">
        <f>G34/G33</f>
        <v>#DIV/0!</v>
      </c>
    </row>
    <row r="37" spans="2:42" x14ac:dyDescent="0.4">
      <c r="B37" s="17"/>
      <c r="C37" s="17"/>
    </row>
    <row r="38" spans="2:42" x14ac:dyDescent="0.4">
      <c r="B38" s="17"/>
      <c r="C38" s="17"/>
    </row>
    <row r="39" spans="2:42" x14ac:dyDescent="0.4">
      <c r="B39" s="17"/>
      <c r="C39" s="17"/>
    </row>
    <row r="40" spans="2:42" x14ac:dyDescent="0.4">
      <c r="B40" s="75" t="s">
        <v>89</v>
      </c>
      <c r="C40" s="75"/>
    </row>
    <row r="41" spans="2:42" ht="30.75" customHeight="1" x14ac:dyDescent="0.4">
      <c r="B41" s="74" t="str">
        <f>"Financing 1 complete loan over "&amp;Hypotheses!$C$7&amp;" years + 20 years after"</f>
        <v>Financing 1 complete loan over  years + 20 years after</v>
      </c>
      <c r="C41" s="74"/>
      <c r="D41" s="6">
        <f>D33</f>
        <v>0</v>
      </c>
      <c r="E41" s="6">
        <f>D41+E33</f>
        <v>0</v>
      </c>
      <c r="F41" s="6">
        <f t="shared" ref="F41:AP43" si="2">E41+F33</f>
        <v>0</v>
      </c>
      <c r="G41" s="6">
        <f t="shared" si="2"/>
        <v>0</v>
      </c>
      <c r="H41" s="6">
        <f t="shared" si="2"/>
        <v>0</v>
      </c>
      <c r="I41" s="6">
        <f t="shared" si="2"/>
        <v>0</v>
      </c>
      <c r="J41" s="6">
        <f t="shared" si="2"/>
        <v>0</v>
      </c>
      <c r="K41" s="6">
        <f t="shared" si="2"/>
        <v>0</v>
      </c>
      <c r="L41" s="6">
        <f t="shared" si="2"/>
        <v>0</v>
      </c>
      <c r="M41" s="6">
        <f t="shared" si="2"/>
        <v>0</v>
      </c>
      <c r="N41" s="6">
        <f t="shared" si="2"/>
        <v>0</v>
      </c>
      <c r="O41" s="6">
        <f t="shared" si="2"/>
        <v>0</v>
      </c>
      <c r="P41" s="6">
        <f t="shared" si="2"/>
        <v>0</v>
      </c>
      <c r="Q41" s="6">
        <f t="shared" si="2"/>
        <v>0</v>
      </c>
      <c r="R41" s="6">
        <f t="shared" si="2"/>
        <v>0</v>
      </c>
      <c r="S41" s="6">
        <f t="shared" si="2"/>
        <v>0</v>
      </c>
      <c r="T41" s="6">
        <f t="shared" si="2"/>
        <v>0</v>
      </c>
      <c r="U41" s="6">
        <f t="shared" si="2"/>
        <v>0</v>
      </c>
      <c r="V41" s="6">
        <f t="shared" si="2"/>
        <v>0</v>
      </c>
      <c r="W41" s="6">
        <f t="shared" si="2"/>
        <v>0</v>
      </c>
      <c r="X41" s="6">
        <f t="shared" si="2"/>
        <v>0</v>
      </c>
      <c r="Y41" s="6">
        <f t="shared" si="2"/>
        <v>0</v>
      </c>
      <c r="Z41" s="6">
        <f t="shared" si="2"/>
        <v>0</v>
      </c>
      <c r="AA41" s="6">
        <f t="shared" si="2"/>
        <v>0</v>
      </c>
      <c r="AB41" s="6">
        <f t="shared" si="2"/>
        <v>0</v>
      </c>
      <c r="AC41" s="6">
        <f t="shared" si="2"/>
        <v>0</v>
      </c>
      <c r="AD41" s="6">
        <f t="shared" si="2"/>
        <v>0</v>
      </c>
      <c r="AE41" s="6">
        <f t="shared" si="2"/>
        <v>0</v>
      </c>
      <c r="AF41" s="6">
        <f t="shared" si="2"/>
        <v>0</v>
      </c>
      <c r="AG41" s="6">
        <f t="shared" si="2"/>
        <v>0</v>
      </c>
      <c r="AH41" s="6">
        <f t="shared" si="2"/>
        <v>0</v>
      </c>
      <c r="AI41" s="6">
        <f t="shared" si="2"/>
        <v>0</v>
      </c>
      <c r="AJ41" s="6">
        <f t="shared" si="2"/>
        <v>0</v>
      </c>
      <c r="AK41" s="6">
        <f t="shared" si="2"/>
        <v>0</v>
      </c>
      <c r="AL41" s="6">
        <f t="shared" si="2"/>
        <v>0</v>
      </c>
      <c r="AM41" s="6">
        <f t="shared" si="2"/>
        <v>0</v>
      </c>
      <c r="AN41" s="6">
        <f t="shared" si="2"/>
        <v>0</v>
      </c>
      <c r="AO41" s="6">
        <f t="shared" si="2"/>
        <v>0</v>
      </c>
      <c r="AP41" s="6">
        <f t="shared" si="2"/>
        <v>0</v>
      </c>
    </row>
    <row r="42" spans="2:42" ht="30.75" customHeight="1" x14ac:dyDescent="0.4">
      <c r="B42" s="74" t="str">
        <f>"Financing "&amp;Hypotheses!$C$8 &amp;" annual loans over "&amp;Hypotheses!$C$7&amp;" years + visualization over 40 years"</f>
        <v>Financing 0 annual loans over  years + visualization over 40 years</v>
      </c>
      <c r="C42" s="74"/>
      <c r="D42" s="6">
        <f>D34</f>
        <v>0</v>
      </c>
      <c r="E42" s="6">
        <f>D42+E34</f>
        <v>0</v>
      </c>
      <c r="F42" s="6">
        <f t="shared" si="2"/>
        <v>0</v>
      </c>
      <c r="G42" s="6">
        <f t="shared" si="2"/>
        <v>0</v>
      </c>
      <c r="H42" s="6">
        <f t="shared" si="2"/>
        <v>0</v>
      </c>
      <c r="I42" s="6">
        <f t="shared" si="2"/>
        <v>0</v>
      </c>
      <c r="J42" s="6">
        <f t="shared" si="2"/>
        <v>0</v>
      </c>
      <c r="K42" s="6">
        <f t="shared" si="2"/>
        <v>0</v>
      </c>
      <c r="L42" s="6">
        <f t="shared" si="2"/>
        <v>0</v>
      </c>
      <c r="M42" s="6">
        <f t="shared" si="2"/>
        <v>0</v>
      </c>
      <c r="N42" s="6">
        <f t="shared" si="2"/>
        <v>0</v>
      </c>
      <c r="O42" s="6">
        <f t="shared" si="2"/>
        <v>0</v>
      </c>
      <c r="P42" s="6">
        <f t="shared" si="2"/>
        <v>0</v>
      </c>
      <c r="Q42" s="6">
        <f t="shared" si="2"/>
        <v>0</v>
      </c>
      <c r="R42" s="6">
        <f t="shared" si="2"/>
        <v>0</v>
      </c>
      <c r="S42" s="6">
        <f t="shared" si="2"/>
        <v>0</v>
      </c>
      <c r="T42" s="6">
        <f t="shared" si="2"/>
        <v>0</v>
      </c>
      <c r="U42" s="6">
        <f t="shared" si="2"/>
        <v>0</v>
      </c>
      <c r="V42" s="6">
        <f t="shared" si="2"/>
        <v>0</v>
      </c>
      <c r="W42" s="6">
        <f t="shared" si="2"/>
        <v>0</v>
      </c>
      <c r="X42" s="6">
        <f t="shared" si="2"/>
        <v>0</v>
      </c>
      <c r="Y42" s="6">
        <f t="shared" si="2"/>
        <v>0</v>
      </c>
      <c r="Z42" s="6">
        <f t="shared" si="2"/>
        <v>0</v>
      </c>
      <c r="AA42" s="6">
        <f t="shared" si="2"/>
        <v>0</v>
      </c>
      <c r="AB42" s="6">
        <f t="shared" si="2"/>
        <v>0</v>
      </c>
      <c r="AC42" s="6">
        <f t="shared" si="2"/>
        <v>0</v>
      </c>
      <c r="AD42" s="6">
        <f t="shared" si="2"/>
        <v>0</v>
      </c>
      <c r="AE42" s="6">
        <f t="shared" si="2"/>
        <v>0</v>
      </c>
      <c r="AF42" s="6">
        <f t="shared" si="2"/>
        <v>0</v>
      </c>
      <c r="AG42" s="6">
        <f t="shared" si="2"/>
        <v>0</v>
      </c>
      <c r="AH42" s="6">
        <f t="shared" si="2"/>
        <v>0</v>
      </c>
      <c r="AI42" s="6">
        <f t="shared" si="2"/>
        <v>0</v>
      </c>
      <c r="AJ42" s="6">
        <f t="shared" si="2"/>
        <v>0</v>
      </c>
      <c r="AK42" s="6">
        <f t="shared" si="2"/>
        <v>0</v>
      </c>
      <c r="AL42" s="6">
        <f t="shared" si="2"/>
        <v>0</v>
      </c>
      <c r="AM42" s="6">
        <f t="shared" si="2"/>
        <v>0</v>
      </c>
      <c r="AN42" s="6">
        <f t="shared" si="2"/>
        <v>0</v>
      </c>
      <c r="AO42" s="6">
        <f t="shared" si="2"/>
        <v>0</v>
      </c>
      <c r="AP42" s="6">
        <f t="shared" si="2"/>
        <v>0</v>
      </c>
    </row>
    <row r="43" spans="2:42" ht="30.75" customHeight="1" x14ac:dyDescent="0.4">
      <c r="B43" s="74" t="s">
        <v>84</v>
      </c>
      <c r="C43" s="74"/>
      <c r="D43" s="6">
        <f>D35</f>
        <v>0</v>
      </c>
      <c r="E43" s="6">
        <f>D43+E35</f>
        <v>0</v>
      </c>
      <c r="F43" s="6">
        <f t="shared" si="2"/>
        <v>0</v>
      </c>
      <c r="G43" s="6">
        <f t="shared" si="2"/>
        <v>0</v>
      </c>
      <c r="H43" s="6">
        <f t="shared" si="2"/>
        <v>0</v>
      </c>
      <c r="I43" s="6">
        <f t="shared" si="2"/>
        <v>0</v>
      </c>
      <c r="J43" s="6">
        <f t="shared" si="2"/>
        <v>0</v>
      </c>
      <c r="K43" s="6">
        <f t="shared" si="2"/>
        <v>0</v>
      </c>
      <c r="L43" s="6">
        <f t="shared" si="2"/>
        <v>0</v>
      </c>
      <c r="M43" s="6">
        <f t="shared" si="2"/>
        <v>0</v>
      </c>
      <c r="N43" s="6">
        <f t="shared" si="2"/>
        <v>0</v>
      </c>
      <c r="O43" s="6">
        <f t="shared" si="2"/>
        <v>0</v>
      </c>
      <c r="P43" s="6">
        <f t="shared" si="2"/>
        <v>0</v>
      </c>
      <c r="Q43" s="6">
        <f t="shared" si="2"/>
        <v>0</v>
      </c>
      <c r="R43" s="6">
        <f t="shared" si="2"/>
        <v>0</v>
      </c>
      <c r="S43" s="6">
        <f t="shared" si="2"/>
        <v>0</v>
      </c>
      <c r="T43" s="6">
        <f t="shared" si="2"/>
        <v>0</v>
      </c>
      <c r="U43" s="6">
        <f t="shared" si="2"/>
        <v>0</v>
      </c>
      <c r="V43" s="6">
        <f t="shared" si="2"/>
        <v>0</v>
      </c>
      <c r="W43" s="6">
        <f t="shared" si="2"/>
        <v>0</v>
      </c>
      <c r="X43" s="6">
        <f t="shared" si="2"/>
        <v>0</v>
      </c>
      <c r="Y43" s="6">
        <f t="shared" si="2"/>
        <v>0</v>
      </c>
      <c r="Z43" s="6">
        <f t="shared" si="2"/>
        <v>0</v>
      </c>
      <c r="AA43" s="6">
        <f t="shared" si="2"/>
        <v>0</v>
      </c>
      <c r="AB43" s="6">
        <f t="shared" si="2"/>
        <v>0</v>
      </c>
      <c r="AC43" s="6">
        <f t="shared" si="2"/>
        <v>0</v>
      </c>
      <c r="AD43" s="6">
        <f t="shared" si="2"/>
        <v>0</v>
      </c>
      <c r="AE43" s="6">
        <f t="shared" si="2"/>
        <v>0</v>
      </c>
      <c r="AF43" s="6">
        <f t="shared" si="2"/>
        <v>0</v>
      </c>
      <c r="AG43" s="6">
        <f t="shared" si="2"/>
        <v>0</v>
      </c>
      <c r="AH43" s="6">
        <f t="shared" si="2"/>
        <v>0</v>
      </c>
      <c r="AI43" s="6">
        <f t="shared" si="2"/>
        <v>0</v>
      </c>
      <c r="AJ43" s="6">
        <f t="shared" si="2"/>
        <v>0</v>
      </c>
      <c r="AK43" s="6">
        <f t="shared" si="2"/>
        <v>0</v>
      </c>
      <c r="AL43" s="6">
        <f t="shared" si="2"/>
        <v>0</v>
      </c>
      <c r="AM43" s="6">
        <f t="shared" si="2"/>
        <v>0</v>
      </c>
      <c r="AN43" s="6">
        <f t="shared" si="2"/>
        <v>0</v>
      </c>
      <c r="AO43" s="6">
        <f t="shared" si="2"/>
        <v>0</v>
      </c>
      <c r="AP43" s="6">
        <f t="shared" si="2"/>
        <v>0</v>
      </c>
    </row>
  </sheetData>
  <mergeCells count="29">
    <mergeCell ref="AD5:AD8"/>
    <mergeCell ref="AE5:AE8"/>
    <mergeCell ref="AF5:AF8"/>
    <mergeCell ref="AB9:AB10"/>
    <mergeCell ref="AC9:AC10"/>
    <mergeCell ref="AD9:AD10"/>
    <mergeCell ref="AE9:AE10"/>
    <mergeCell ref="AF9:AF10"/>
    <mergeCell ref="AF26:AF27"/>
    <mergeCell ref="B33:C33"/>
    <mergeCell ref="AB11:AB12"/>
    <mergeCell ref="AD20:AD23"/>
    <mergeCell ref="AE20:AE23"/>
    <mergeCell ref="AF20:AF23"/>
    <mergeCell ref="AB24:AB25"/>
    <mergeCell ref="AC24:AC25"/>
    <mergeCell ref="AD24:AD25"/>
    <mergeCell ref="AE24:AE25"/>
    <mergeCell ref="AF24:AF25"/>
    <mergeCell ref="B43:C43"/>
    <mergeCell ref="AB26:AB27"/>
    <mergeCell ref="AC26:AC27"/>
    <mergeCell ref="AD26:AD27"/>
    <mergeCell ref="AE26:AE27"/>
    <mergeCell ref="B34:C34"/>
    <mergeCell ref="B35:C35"/>
    <mergeCell ref="B40:C40"/>
    <mergeCell ref="B41:C41"/>
    <mergeCell ref="B42:C42"/>
  </mergeCells>
  <conditionalFormatting sqref="AD24:AE25">
    <cfRule type="colorScale" priority="8">
      <colorScale>
        <cfvo type="min"/>
        <cfvo type="percentile" val="50"/>
        <cfvo type="max"/>
        <color rgb="FF63BE7B"/>
        <color rgb="FFFFEB84"/>
        <color rgb="FFF8696B"/>
      </colorScale>
    </cfRule>
  </conditionalFormatting>
  <conditionalFormatting sqref="AD26:AE27">
    <cfRule type="colorScale" priority="7">
      <colorScale>
        <cfvo type="min"/>
        <cfvo type="percentile" val="50"/>
        <cfvo type="max"/>
        <color rgb="FF63BE7B"/>
        <color rgb="FFFFEB84"/>
        <color rgb="FFF8696B"/>
      </colorScale>
    </cfRule>
  </conditionalFormatting>
  <conditionalFormatting sqref="AD9:AF10">
    <cfRule type="colorScale" priority="13">
      <colorScale>
        <cfvo type="min"/>
        <cfvo type="percentile" val="50"/>
        <cfvo type="max"/>
        <color rgb="FF63BE7B"/>
        <color rgb="FFFFEB84"/>
        <color rgb="FFF8696B"/>
      </colorScale>
    </cfRule>
  </conditionalFormatting>
  <conditionalFormatting sqref="AD11:AF11">
    <cfRule type="colorScale" priority="12">
      <colorScale>
        <cfvo type="min"/>
        <cfvo type="percentile" val="50"/>
        <cfvo type="max"/>
        <color rgb="FF63BE7B"/>
        <color rgb="FFFFEB84"/>
        <color rgb="FFF8696B"/>
      </colorScale>
    </cfRule>
  </conditionalFormatting>
  <conditionalFormatting sqref="AD12:AF12">
    <cfRule type="colorScale" priority="1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6" id="{19604462-3162-4908-95E4-AE7E42DE06E6}">
            <x14:iconSet iconSet="3Arrows" custom="1">
              <x14:cfvo type="percent">
                <xm:f>0</xm:f>
              </x14:cfvo>
              <x14:cfvo type="percent">
                <xm:f>33</xm:f>
              </x14:cfvo>
              <x14:cfvo type="percent">
                <xm:f>67</xm:f>
              </x14:cfvo>
              <x14:cfIcon iconSet="3Arrows" iconId="2"/>
              <x14:cfIcon iconSet="3Arrows" iconId="1"/>
              <x14:cfIcon iconSet="3Arrows" iconId="0"/>
            </x14:iconSet>
          </x14:cfRule>
          <xm:sqref>AD24:AE25</xm:sqref>
        </x14:conditionalFormatting>
        <x14:conditionalFormatting xmlns:xm="http://schemas.microsoft.com/office/excel/2006/main">
          <x14:cfRule type="iconSet" priority="15" id="{EE28A2A9-7B42-40FE-8765-42B388956129}">
            <x14:iconSet iconSet="3Arrows" custom="1">
              <x14:cfvo type="percent">
                <xm:f>0</xm:f>
              </x14:cfvo>
              <x14:cfvo type="percent">
                <xm:f>33</xm:f>
              </x14:cfvo>
              <x14:cfvo type="percent">
                <xm:f>67</xm:f>
              </x14:cfvo>
              <x14:cfIcon iconSet="3Arrows" iconId="2"/>
              <x14:cfIcon iconSet="3Arrows" iconId="1"/>
              <x14:cfIcon iconSet="3Arrows" iconId="0"/>
            </x14:iconSet>
          </x14:cfRule>
          <xm:sqref>AD26:AE27</xm:sqref>
        </x14:conditionalFormatting>
        <x14:conditionalFormatting xmlns:xm="http://schemas.microsoft.com/office/excel/2006/main">
          <x14:cfRule type="iconSet" priority="14" id="{459E28C1-46E1-4223-9B2B-37A8670DACB3}">
            <x14:iconSet iconSet="3Arrows" custom="1">
              <x14:cfvo type="percent">
                <xm:f>0</xm:f>
              </x14:cfvo>
              <x14:cfvo type="percent">
                <xm:f>33</xm:f>
              </x14:cfvo>
              <x14:cfvo type="percent">
                <xm:f>67</xm:f>
              </x14:cfvo>
              <x14:cfIcon iconSet="3Arrows" iconId="2"/>
              <x14:cfIcon iconSet="3Arrows" iconId="1"/>
              <x14:cfIcon iconSet="3Arrows" iconId="0"/>
            </x14:iconSet>
          </x14:cfRule>
          <xm:sqref>AD9:AF10</xm:sqref>
        </x14:conditionalFormatting>
        <x14:conditionalFormatting xmlns:xm="http://schemas.microsoft.com/office/excel/2006/main">
          <x14:cfRule type="iconSet" priority="9" id="{322D1420-1F43-42BB-8D82-552841F3C8C1}">
            <x14:iconSet iconSet="3Arrows" custom="1">
              <x14:cfvo type="percent">
                <xm:f>0</xm:f>
              </x14:cfvo>
              <x14:cfvo type="percent">
                <xm:f>33</xm:f>
              </x14:cfvo>
              <x14:cfvo type="percent">
                <xm:f>67</xm:f>
              </x14:cfvo>
              <x14:cfIcon iconSet="3Arrows" iconId="2"/>
              <x14:cfIcon iconSet="3Arrows" iconId="1"/>
              <x14:cfIcon iconSet="3Arrows" iconId="0"/>
            </x14:iconSet>
          </x14:cfRule>
          <xm:sqref>AD11:AF11</xm:sqref>
        </x14:conditionalFormatting>
        <x14:conditionalFormatting xmlns:xm="http://schemas.microsoft.com/office/excel/2006/main">
          <x14:cfRule type="iconSet" priority="10" id="{000D3F61-FE25-4C7F-AEAE-7562F906F058}">
            <x14:iconSet iconSet="3Arrows" custom="1">
              <x14:cfvo type="percent">
                <xm:f>0</xm:f>
              </x14:cfvo>
              <x14:cfvo type="percent">
                <xm:f>33</xm:f>
              </x14:cfvo>
              <x14:cfvo type="percent">
                <xm:f>67</xm:f>
              </x14:cfvo>
              <x14:cfIcon iconSet="3Arrows" iconId="2"/>
              <x14:cfIcon iconSet="3Arrows" iconId="1"/>
              <x14:cfIcon iconSet="3Arrows" iconId="0"/>
            </x14:iconSet>
          </x14:cfRule>
          <xm:sqref>AD12:AF12</xm:sqref>
        </x14:conditionalFormatting>
        <x14:conditionalFormatting xmlns:xm="http://schemas.microsoft.com/office/excel/2006/main">
          <x14:cfRule type="iconSet" priority="6" id="{19D9E9FB-6291-4AAD-BA97-B4B723AB5D26}">
            <x14:iconSet iconSet="3Arrows" custom="1">
              <x14:cfvo type="percent">
                <xm:f>0</xm:f>
              </x14:cfvo>
              <x14:cfvo type="percent">
                <xm:f>33</xm:f>
              </x14:cfvo>
              <x14:cfvo type="percent">
                <xm:f>67</xm:f>
              </x14:cfvo>
              <x14:cfIcon iconSet="3Arrows" iconId="2"/>
              <x14:cfIcon iconSet="3Arrows" iconId="1"/>
              <x14:cfIcon iconSet="3Arrows" iconId="0"/>
            </x14:iconSet>
          </x14:cfRule>
          <xm:sqref>AD28:AE28</xm:sqref>
        </x14:conditionalFormatting>
        <x14:conditionalFormatting xmlns:xm="http://schemas.microsoft.com/office/excel/2006/main">
          <x14:cfRule type="iconSet" priority="5" id="{512F9D61-44D7-4181-AEA3-EE9D1EC39692}">
            <x14:iconSet iconSet="3Arrows" custom="1">
              <x14:cfvo type="percent">
                <xm:f>0</xm:f>
              </x14:cfvo>
              <x14:cfvo type="percent">
                <xm:f>33</xm:f>
              </x14:cfvo>
              <x14:cfvo type="percent">
                <xm:f>67</xm:f>
              </x14:cfvo>
              <x14:cfIcon iconSet="3Arrows" iconId="2"/>
              <x14:cfIcon iconSet="3Arrows" iconId="1"/>
              <x14:cfIcon iconSet="3Arrows" iconId="0"/>
            </x14:iconSet>
          </x14:cfRule>
          <xm:sqref>AD29:AE29</xm:sqref>
        </x14:conditionalFormatting>
        <x14:conditionalFormatting xmlns:xm="http://schemas.microsoft.com/office/excel/2006/main">
          <x14:cfRule type="iconSet" priority="4" id="{F9926FDC-FAE8-4B46-8E2E-F0C8A14BDFA8}">
            <x14:iconSet iconSet="3Arrows" custom="1">
              <x14:cfvo type="percent">
                <xm:f>0</xm:f>
              </x14:cfvo>
              <x14:cfvo type="percent">
                <xm:f>33</xm:f>
              </x14:cfvo>
              <x14:cfvo type="percent">
                <xm:f>67</xm:f>
              </x14:cfvo>
              <x14:cfIcon iconSet="3Arrows" iconId="2"/>
              <x14:cfIcon iconSet="3Arrows" iconId="1"/>
              <x14:cfIcon iconSet="3Arrows" iconId="0"/>
            </x14:iconSet>
          </x14:cfRule>
          <xm:sqref>AD30:AE30</xm:sqref>
        </x14:conditionalFormatting>
        <x14:conditionalFormatting xmlns:xm="http://schemas.microsoft.com/office/excel/2006/main">
          <x14:cfRule type="iconSet" priority="3" id="{1F192512-5868-4B9B-B3E2-95EBD1956B16}">
            <x14:iconSet iconSet="3Arrows" custom="1">
              <x14:cfvo type="percent">
                <xm:f>0</xm:f>
              </x14:cfvo>
              <x14:cfvo type="percent">
                <xm:f>33</xm:f>
              </x14:cfvo>
              <x14:cfvo type="percent">
                <xm:f>67</xm:f>
              </x14:cfvo>
              <x14:cfIcon iconSet="3Arrows" iconId="2"/>
              <x14:cfIcon iconSet="3Arrows" iconId="1"/>
              <x14:cfIcon iconSet="3Arrows" iconId="0"/>
            </x14:iconSet>
          </x14:cfRule>
          <xm:sqref>AD13:AF13</xm:sqref>
        </x14:conditionalFormatting>
        <x14:conditionalFormatting xmlns:xm="http://schemas.microsoft.com/office/excel/2006/main">
          <x14:cfRule type="iconSet" priority="2" id="{D898DED0-3B95-44D0-9609-C4433EFAE0BF}">
            <x14:iconSet iconSet="3Arrows" custom="1">
              <x14:cfvo type="percent">
                <xm:f>0</xm:f>
              </x14:cfvo>
              <x14:cfvo type="percent">
                <xm:f>33</xm:f>
              </x14:cfvo>
              <x14:cfvo type="percent">
                <xm:f>67</xm:f>
              </x14:cfvo>
              <x14:cfIcon iconSet="3Arrows" iconId="2"/>
              <x14:cfIcon iconSet="3Arrows" iconId="1"/>
              <x14:cfIcon iconSet="3Arrows" iconId="0"/>
            </x14:iconSet>
          </x14:cfRule>
          <xm:sqref>AD14:AF14</xm:sqref>
        </x14:conditionalFormatting>
        <x14:conditionalFormatting xmlns:xm="http://schemas.microsoft.com/office/excel/2006/main">
          <x14:cfRule type="iconSet" priority="1" id="{3AEA360E-D818-4638-A63C-486FEEA106A1}">
            <x14:iconSet iconSet="3Arrows" custom="1">
              <x14:cfvo type="percent">
                <xm:f>0</xm:f>
              </x14:cfvo>
              <x14:cfvo type="percent">
                <xm:f>33</xm:f>
              </x14:cfvo>
              <x14:cfvo type="percent">
                <xm:f>67</xm:f>
              </x14:cfvo>
              <x14:cfIcon iconSet="3Arrows" iconId="2"/>
              <x14:cfIcon iconSet="3Arrows" iconId="1"/>
              <x14:cfIcon iconSet="3Arrows" iconId="0"/>
            </x14:iconSet>
          </x14:cfRule>
          <xm:sqref>AD15:AF15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Cover</vt:lpstr>
      <vt:lpstr>Instructions</vt:lpstr>
      <vt:lpstr>Hypotheses</vt:lpstr>
      <vt:lpstr>Comb1 All in one loan + W</vt:lpstr>
      <vt:lpstr>Comb1 One loan + W per year</vt:lpstr>
      <vt:lpstr>Comb 1 Comparison</vt:lpstr>
      <vt:lpstr>Comb2 All in one loan + W</vt:lpstr>
      <vt:lpstr>Comb2 One loan + W per year</vt:lpstr>
      <vt:lpstr>Comb 2 Comparison</vt:lpstr>
      <vt:lpstr>Comb3 All in one loan + W</vt:lpstr>
      <vt:lpstr>Comb3 One loan + W per year</vt:lpstr>
      <vt:lpstr>Comb 3 Comparison</vt:lpstr>
      <vt:lpstr>Comb 1, 2, 3 Comparison</vt:lpstr>
      <vt:lpstr>Instructions!Área_de_impresión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Vera (IVE)</cp:lastModifiedBy>
  <cp:lastPrinted>2022-02-10T08:16:14Z</cp:lastPrinted>
  <dcterms:created xsi:type="dcterms:W3CDTF">2018-08-07T08:42:01Z</dcterms:created>
  <dcterms:modified xsi:type="dcterms:W3CDTF">2022-02-13T12:28:43Z</dcterms:modified>
</cp:coreProperties>
</file>